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udikM\Desktop\"/>
    </mc:Choice>
  </mc:AlternateContent>
  <bookViews>
    <workbookView xWindow="0" yWindow="0" windowWidth="0" windowHeight="0"/>
  </bookViews>
  <sheets>
    <sheet name="Rekapitulace stavby" sheetId="1" r:id="rId1"/>
    <sheet name="SO 101 - Přechod u pošty" sheetId="2" r:id="rId2"/>
    <sheet name="SO 102 - Přechod u hřiště" sheetId="3" r:id="rId3"/>
    <sheet name="SO 401 - Elektro - Přecho..." sheetId="4" r:id="rId4"/>
    <sheet name="SO 402 - Elektro - Přecho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 101 - Přechod u pošty'!$C$126:$K$292</definedName>
    <definedName name="_xlnm.Print_Area" localSheetId="1">'SO 101 - Přechod u pošty'!$C$4:$J$76,'SO 101 - Přechod u pošty'!$C$82:$J$108,'SO 101 - Přechod u pošty'!$C$114:$K$292</definedName>
    <definedName name="_xlnm.Print_Titles" localSheetId="1">'SO 101 - Přechod u pošty'!$126:$126</definedName>
    <definedName name="_xlnm._FilterDatabase" localSheetId="2" hidden="1">'SO 102 - Přechod u hřiště'!$C$126:$K$305</definedName>
    <definedName name="_xlnm.Print_Area" localSheetId="2">'SO 102 - Přechod u hřiště'!$C$4:$J$76,'SO 102 - Přechod u hřiště'!$C$82:$J$108,'SO 102 - Přechod u hřiště'!$C$114:$K$305</definedName>
    <definedName name="_xlnm.Print_Titles" localSheetId="2">'SO 102 - Přechod u hřiště'!$126:$126</definedName>
    <definedName name="_xlnm._FilterDatabase" localSheetId="3" hidden="1">'SO 401 - Elektro - Přecho...'!$C$122:$K$205</definedName>
    <definedName name="_xlnm.Print_Area" localSheetId="3">'SO 401 - Elektro - Přecho...'!$C$4:$J$76,'SO 401 - Elektro - Přecho...'!$C$82:$J$104,'SO 401 - Elektro - Přecho...'!$C$110:$K$205</definedName>
    <definedName name="_xlnm.Print_Titles" localSheetId="3">'SO 401 - Elektro - Přecho...'!$122:$122</definedName>
    <definedName name="_xlnm._FilterDatabase" localSheetId="4" hidden="1">'SO 402 - Elektro - Přecho...'!$C$122:$K$205</definedName>
    <definedName name="_xlnm.Print_Area" localSheetId="4">'SO 402 - Elektro - Přecho...'!$C$4:$J$76,'SO 402 - Elektro - Přecho...'!$C$82:$J$104,'SO 402 - Elektro - Přecho...'!$C$110:$K$205</definedName>
    <definedName name="_xlnm.Print_Titles" localSheetId="4">'SO 402 - Elektro - Přecho...'!$122:$122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205"/>
  <c r="BH205"/>
  <c r="BG205"/>
  <c r="BF205"/>
  <c r="T205"/>
  <c r="T204"/>
  <c r="T203"/>
  <c r="R205"/>
  <c r="R204"/>
  <c r="R203"/>
  <c r="P205"/>
  <c r="P204"/>
  <c r="P203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89"/>
  <c r="E7"/>
  <c r="E85"/>
  <c i="4" r="J37"/>
  <c r="J36"/>
  <c i="1" r="AY97"/>
  <c i="4" r="J35"/>
  <c i="1" r="AX97"/>
  <c i="4" r="BI205"/>
  <c r="BH205"/>
  <c r="BG205"/>
  <c r="BF205"/>
  <c r="T205"/>
  <c r="T204"/>
  <c r="T203"/>
  <c r="R205"/>
  <c r="R204"/>
  <c r="R203"/>
  <c r="P205"/>
  <c r="P204"/>
  <c r="P203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85"/>
  <c i="3" r="J37"/>
  <c r="J36"/>
  <c i="1" r="AY96"/>
  <c i="3" r="J35"/>
  <c i="1" r="AX96"/>
  <c i="3" r="BI305"/>
  <c r="BH305"/>
  <c r="BG305"/>
  <c r="BF305"/>
  <c r="T305"/>
  <c r="T304"/>
  <c r="R305"/>
  <c r="R304"/>
  <c r="P305"/>
  <c r="P304"/>
  <c r="BI303"/>
  <c r="BH303"/>
  <c r="BG303"/>
  <c r="BF303"/>
  <c r="T303"/>
  <c r="T302"/>
  <c r="R303"/>
  <c r="R302"/>
  <c r="P303"/>
  <c r="P302"/>
  <c r="BI301"/>
  <c r="BH301"/>
  <c r="BG301"/>
  <c r="BF301"/>
  <c r="T301"/>
  <c r="T300"/>
  <c r="R301"/>
  <c r="R300"/>
  <c r="P301"/>
  <c r="P300"/>
  <c r="BI299"/>
  <c r="BH299"/>
  <c r="BG299"/>
  <c r="BF299"/>
  <c r="T299"/>
  <c r="T298"/>
  <c r="T297"/>
  <c r="R299"/>
  <c r="R298"/>
  <c r="R297"/>
  <c r="P299"/>
  <c r="P298"/>
  <c r="P297"/>
  <c r="BI296"/>
  <c r="BH296"/>
  <c r="BG296"/>
  <c r="BF296"/>
  <c r="T296"/>
  <c r="T295"/>
  <c r="R296"/>
  <c r="R295"/>
  <c r="P296"/>
  <c r="P295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R233"/>
  <c r="P233"/>
  <c r="BI226"/>
  <c r="BH226"/>
  <c r="BG226"/>
  <c r="BF226"/>
  <c r="T226"/>
  <c r="R226"/>
  <c r="P226"/>
  <c r="BI219"/>
  <c r="BH219"/>
  <c r="BG219"/>
  <c r="BF219"/>
  <c r="T219"/>
  <c r="R219"/>
  <c r="P219"/>
  <c r="BI215"/>
  <c r="BH215"/>
  <c r="BG215"/>
  <c r="BF215"/>
  <c r="T215"/>
  <c r="R215"/>
  <c r="P215"/>
  <c r="BI209"/>
  <c r="BH209"/>
  <c r="BG209"/>
  <c r="BF209"/>
  <c r="T209"/>
  <c r="R209"/>
  <c r="P209"/>
  <c r="BI207"/>
  <c r="BH207"/>
  <c r="BG207"/>
  <c r="BF207"/>
  <c r="T207"/>
  <c r="R207"/>
  <c r="P207"/>
  <c r="BI202"/>
  <c r="BH202"/>
  <c r="BG202"/>
  <c r="BF202"/>
  <c r="T202"/>
  <c r="R202"/>
  <c r="P202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4"/>
  <c r="BH154"/>
  <c r="BG154"/>
  <c r="BF154"/>
  <c r="T154"/>
  <c r="R154"/>
  <c r="P154"/>
  <c r="BI146"/>
  <c r="BH146"/>
  <c r="BG146"/>
  <c r="BF146"/>
  <c r="T146"/>
  <c r="R146"/>
  <c r="P146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92"/>
  <c r="J23"/>
  <c r="J18"/>
  <c r="E18"/>
  <c r="F124"/>
  <c r="J17"/>
  <c r="J12"/>
  <c r="J121"/>
  <c r="E7"/>
  <c r="E117"/>
  <c i="2" r="J37"/>
  <c r="J36"/>
  <c i="1" r="AY95"/>
  <c i="2" r="J35"/>
  <c i="1" r="AX95"/>
  <c i="2" r="BI292"/>
  <c r="BH292"/>
  <c r="BG292"/>
  <c r="BF292"/>
  <c r="T292"/>
  <c r="T291"/>
  <c r="R292"/>
  <c r="R291"/>
  <c r="P292"/>
  <c r="P291"/>
  <c r="BI290"/>
  <c r="BH290"/>
  <c r="BG290"/>
  <c r="BF290"/>
  <c r="T290"/>
  <c r="T289"/>
  <c r="R290"/>
  <c r="R289"/>
  <c r="P290"/>
  <c r="P289"/>
  <c r="BI288"/>
  <c r="BH288"/>
  <c r="BG288"/>
  <c r="BF288"/>
  <c r="T288"/>
  <c r="T287"/>
  <c r="R288"/>
  <c r="R287"/>
  <c r="P288"/>
  <c r="P287"/>
  <c r="BI286"/>
  <c r="BH286"/>
  <c r="BG286"/>
  <c r="BF286"/>
  <c r="T286"/>
  <c r="T285"/>
  <c r="T284"/>
  <c r="R286"/>
  <c r="R285"/>
  <c r="R284"/>
  <c r="P286"/>
  <c r="P285"/>
  <c r="P284"/>
  <c r="BI283"/>
  <c r="BH283"/>
  <c r="BG283"/>
  <c r="BF283"/>
  <c r="T283"/>
  <c r="T282"/>
  <c r="R283"/>
  <c r="R282"/>
  <c r="P283"/>
  <c r="P282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5"/>
  <c r="BH215"/>
  <c r="BG215"/>
  <c r="BF215"/>
  <c r="T215"/>
  <c r="R215"/>
  <c r="P215"/>
  <c r="BI208"/>
  <c r="BH208"/>
  <c r="BG208"/>
  <c r="BF208"/>
  <c r="T208"/>
  <c r="R208"/>
  <c r="P208"/>
  <c r="BI204"/>
  <c r="BH204"/>
  <c r="BG204"/>
  <c r="BF204"/>
  <c r="T204"/>
  <c r="R204"/>
  <c r="P204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124"/>
  <c r="J23"/>
  <c r="J18"/>
  <c r="E18"/>
  <c r="F92"/>
  <c r="J17"/>
  <c r="J12"/>
  <c r="J89"/>
  <c r="E7"/>
  <c r="E85"/>
  <c i="1" r="L90"/>
  <c r="AM90"/>
  <c r="AM89"/>
  <c r="L89"/>
  <c r="AM87"/>
  <c r="L87"/>
  <c r="L85"/>
  <c r="L84"/>
  <c i="5" r="BK201"/>
  <c r="BK191"/>
  <c r="J167"/>
  <c r="J164"/>
  <c r="BK162"/>
  <c r="BK159"/>
  <c r="J156"/>
  <c r="BK150"/>
  <c r="J140"/>
  <c r="BK139"/>
  <c r="J134"/>
  <c r="J131"/>
  <c r="BK126"/>
  <c i="4" r="BK188"/>
  <c r="J183"/>
  <c r="J180"/>
  <c r="J162"/>
  <c r="J150"/>
  <c r="BK143"/>
  <c r="J139"/>
  <c r="J134"/>
  <c r="BK126"/>
  <c i="3" r="J303"/>
  <c r="BK299"/>
  <c r="BK292"/>
  <c r="J289"/>
  <c r="J285"/>
  <c r="BK275"/>
  <c r="BK266"/>
  <c r="J256"/>
  <c r="J244"/>
  <c r="BK219"/>
  <c r="BK209"/>
  <c r="J202"/>
  <c r="J165"/>
  <c r="BK154"/>
  <c r="J130"/>
  <c i="2" r="J272"/>
  <c r="J258"/>
  <c r="BK246"/>
  <c r="J243"/>
  <c r="J233"/>
  <c r="BK225"/>
  <c r="BK208"/>
  <c r="J204"/>
  <c r="BK149"/>
  <c r="BK135"/>
  <c i="5" r="BK205"/>
  <c r="J197"/>
  <c r="BK194"/>
  <c r="BK188"/>
  <c r="BK186"/>
  <c r="BK176"/>
  <c r="J146"/>
  <c r="BK138"/>
  <c r="BK131"/>
  <c r="J127"/>
  <c i="4" r="J205"/>
  <c r="BK197"/>
  <c r="J194"/>
  <c r="BK180"/>
  <c r="BK176"/>
  <c r="J146"/>
  <c r="BK134"/>
  <c i="3" r="J292"/>
  <c r="J278"/>
  <c r="J271"/>
  <c r="J262"/>
  <c r="J259"/>
  <c r="J251"/>
  <c r="BK245"/>
  <c r="J237"/>
  <c r="J233"/>
  <c r="J196"/>
  <c r="BK184"/>
  <c r="J181"/>
  <c r="BK177"/>
  <c r="BK170"/>
  <c r="BK160"/>
  <c r="J146"/>
  <c r="J136"/>
  <c i="2" r="BK292"/>
  <c r="BK286"/>
  <c r="BK258"/>
  <c r="BK253"/>
  <c r="J249"/>
  <c r="BK233"/>
  <c r="BK228"/>
  <c r="BK221"/>
  <c r="J208"/>
  <c r="BK197"/>
  <c r="J188"/>
  <c r="J180"/>
  <c r="J177"/>
  <c r="J169"/>
  <c r="J153"/>
  <c i="1" r="AS94"/>
  <c i="5" r="J194"/>
  <c r="J188"/>
  <c r="J186"/>
  <c r="BK156"/>
  <c r="J138"/>
  <c r="J126"/>
  <c i="4" r="J201"/>
  <c r="J197"/>
  <c r="BK173"/>
  <c r="J147"/>
  <c r="BK131"/>
  <c i="3" r="J266"/>
  <c r="BK262"/>
  <c r="J248"/>
  <c r="J245"/>
  <c r="BK226"/>
  <c r="BK207"/>
  <c r="BK196"/>
  <c r="J140"/>
  <c r="BK136"/>
  <c i="2" r="J292"/>
  <c r="BK290"/>
  <c r="J286"/>
  <c r="BK279"/>
  <c r="BK276"/>
  <c r="J269"/>
  <c r="BK265"/>
  <c r="J253"/>
  <c r="J246"/>
  <c r="J232"/>
  <c r="J221"/>
  <c r="J197"/>
  <c r="J193"/>
  <c r="J182"/>
  <c r="J166"/>
  <c i="5" r="J205"/>
  <c r="J201"/>
  <c r="BK197"/>
  <c r="BK183"/>
  <c r="J180"/>
  <c r="J173"/>
  <c r="BK164"/>
  <c r="J153"/>
  <c r="J147"/>
  <c r="BK146"/>
  <c r="J143"/>
  <c i="4" r="BK205"/>
  <c r="BK201"/>
  <c r="BK191"/>
  <c r="BK183"/>
  <c r="J167"/>
  <c r="BK164"/>
  <c r="J159"/>
  <c r="J153"/>
  <c r="BK147"/>
  <c r="J138"/>
  <c r="J127"/>
  <c i="3" r="J305"/>
  <c r="BK303"/>
  <c r="J301"/>
  <c r="BK296"/>
  <c r="BK282"/>
  <c r="BK278"/>
  <c r="J275"/>
  <c r="BK256"/>
  <c r="BK244"/>
  <c r="J226"/>
  <c r="J207"/>
  <c r="J174"/>
  <c r="J160"/>
  <c r="J154"/>
  <c r="BK140"/>
  <c r="BK130"/>
  <c i="2" r="J290"/>
  <c r="BK288"/>
  <c r="J283"/>
  <c r="BK269"/>
  <c r="J262"/>
  <c r="J255"/>
  <c r="BK249"/>
  <c r="BK243"/>
  <c r="BK239"/>
  <c r="J236"/>
  <c r="J228"/>
  <c r="BK180"/>
  <c r="J174"/>
  <c r="BK166"/>
  <c r="J161"/>
  <c r="BK157"/>
  <c r="BK145"/>
  <c r="J140"/>
  <c r="J130"/>
  <c i="5" r="J191"/>
  <c r="J183"/>
  <c r="BK173"/>
  <c r="BK167"/>
  <c r="J159"/>
  <c r="J150"/>
  <c r="BK147"/>
  <c r="BK143"/>
  <c r="J139"/>
  <c i="4" r="BK194"/>
  <c r="J188"/>
  <c r="J186"/>
  <c r="J173"/>
  <c r="BK162"/>
  <c r="BK156"/>
  <c r="BK150"/>
  <c r="J143"/>
  <c r="BK140"/>
  <c r="BK138"/>
  <c r="J131"/>
  <c r="BK127"/>
  <c i="3" r="J299"/>
  <c r="BK285"/>
  <c r="J282"/>
  <c r="BK271"/>
  <c r="BK268"/>
  <c r="BK251"/>
  <c r="BK240"/>
  <c r="BK237"/>
  <c r="J219"/>
  <c r="J215"/>
  <c r="J209"/>
  <c r="BK202"/>
  <c r="J189"/>
  <c r="J187"/>
  <c i="2" r="BK283"/>
  <c r="J276"/>
  <c r="BK272"/>
  <c r="J265"/>
  <c r="J239"/>
  <c r="BK236"/>
  <c r="BK215"/>
  <c r="BK204"/>
  <c r="J199"/>
  <c r="BK177"/>
  <c r="BK153"/>
  <c r="J145"/>
  <c r="BK140"/>
  <c r="J135"/>
  <c r="BK130"/>
  <c i="5" r="BK180"/>
  <c r="J176"/>
  <c r="J162"/>
  <c r="BK153"/>
  <c r="BK140"/>
  <c r="BK134"/>
  <c r="BK127"/>
  <c i="4" r="J191"/>
  <c r="BK186"/>
  <c r="J176"/>
  <c r="BK167"/>
  <c r="J164"/>
  <c r="BK159"/>
  <c r="J156"/>
  <c r="BK153"/>
  <c r="BK146"/>
  <c r="J140"/>
  <c r="BK139"/>
  <c r="J126"/>
  <c i="3" r="BK305"/>
  <c r="BK301"/>
  <c r="J296"/>
  <c r="BK289"/>
  <c r="J268"/>
  <c r="BK259"/>
  <c r="BK248"/>
  <c r="J240"/>
  <c r="BK233"/>
  <c r="BK215"/>
  <c r="BK189"/>
  <c r="BK187"/>
  <c r="J184"/>
  <c r="BK181"/>
  <c r="J177"/>
  <c r="BK174"/>
  <c r="J170"/>
  <c r="BK165"/>
  <c r="BK146"/>
  <c i="2" r="J288"/>
  <c r="J279"/>
  <c r="BK262"/>
  <c r="BK255"/>
  <c r="BK232"/>
  <c r="J225"/>
  <c r="J215"/>
  <c r="BK199"/>
  <c r="BK193"/>
  <c r="BK188"/>
  <c r="BK182"/>
  <c r="BK174"/>
  <c r="BK169"/>
  <c r="BK161"/>
  <c r="J157"/>
  <c r="J149"/>
  <c l="1" r="P187"/>
  <c r="R220"/>
  <c r="R261"/>
  <c i="3" r="R129"/>
  <c r="T195"/>
  <c r="BK274"/>
  <c r="J274"/>
  <c r="J101"/>
  <c i="4" r="R125"/>
  <c r="R124"/>
  <c r="R163"/>
  <c i="5" r="P125"/>
  <c r="P124"/>
  <c i="3" r="BK129"/>
  <c r="BK232"/>
  <c r="J232"/>
  <c r="J100"/>
  <c r="R274"/>
  <c i="4" r="BK142"/>
  <c r="T142"/>
  <c i="5" r="T142"/>
  <c i="2" r="BK129"/>
  <c r="J129"/>
  <c r="J98"/>
  <c r="BK187"/>
  <c r="J187"/>
  <c r="J99"/>
  <c r="T187"/>
  <c r="BK261"/>
  <c r="J261"/>
  <c r="J101"/>
  <c i="3" r="T129"/>
  <c r="R195"/>
  <c r="P274"/>
  <c i="4" r="BK125"/>
  <c r="J125"/>
  <c r="J98"/>
  <c r="P142"/>
  <c r="R142"/>
  <c r="R141"/>
  <c i="5" r="R125"/>
  <c r="R124"/>
  <c r="BK142"/>
  <c r="J142"/>
  <c r="J100"/>
  <c r="R142"/>
  <c i="2" r="T129"/>
  <c r="P220"/>
  <c r="P261"/>
  <c i="3" r="BK195"/>
  <c r="J195"/>
  <c r="J99"/>
  <c r="R232"/>
  <c i="4" r="T125"/>
  <c r="T124"/>
  <c r="BK163"/>
  <c r="J163"/>
  <c r="J101"/>
  <c i="5" r="P163"/>
  <c i="2" r="P129"/>
  <c r="P128"/>
  <c r="P127"/>
  <c i="1" r="AU95"/>
  <c i="2" r="R187"/>
  <c r="T220"/>
  <c i="3" r="P195"/>
  <c r="T232"/>
  <c i="4" r="T163"/>
  <c i="5" r="BK125"/>
  <c r="J125"/>
  <c r="J98"/>
  <c r="T125"/>
  <c r="T124"/>
  <c r="P142"/>
  <c r="P141"/>
  <c r="BK163"/>
  <c r="J163"/>
  <c r="J101"/>
  <c r="R163"/>
  <c i="2" r="R129"/>
  <c r="R128"/>
  <c r="R127"/>
  <c r="BK220"/>
  <c r="J220"/>
  <c r="J100"/>
  <c r="T261"/>
  <c i="3" r="P129"/>
  <c r="P128"/>
  <c r="P127"/>
  <c i="1" r="AU96"/>
  <c i="3" r="P232"/>
  <c r="T274"/>
  <c i="4" r="P125"/>
  <c r="P124"/>
  <c r="P163"/>
  <c i="5" r="T163"/>
  <c i="2" r="J121"/>
  <c r="F124"/>
  <c r="BE130"/>
  <c r="BE145"/>
  <c r="BE153"/>
  <c r="BE197"/>
  <c r="BE204"/>
  <c r="BE208"/>
  <c r="BE228"/>
  <c r="BE239"/>
  <c r="BE253"/>
  <c r="BE286"/>
  <c r="BE288"/>
  <c r="BK285"/>
  <c r="J285"/>
  <c r="J104"/>
  <c r="BK291"/>
  <c r="J291"/>
  <c r="J107"/>
  <c i="3" r="F92"/>
  <c r="BE154"/>
  <c r="BE170"/>
  <c r="BE181"/>
  <c r="BE184"/>
  <c r="BE207"/>
  <c r="BE209"/>
  <c r="BE226"/>
  <c r="BE237"/>
  <c r="BE271"/>
  <c r="BK295"/>
  <c r="J295"/>
  <c r="J102"/>
  <c i="4" r="J117"/>
  <c r="BE138"/>
  <c r="BE143"/>
  <c r="BE205"/>
  <c i="5" r="J117"/>
  <c r="BE139"/>
  <c r="BE159"/>
  <c i="2" r="E117"/>
  <c r="BE149"/>
  <c r="BE166"/>
  <c r="BE174"/>
  <c r="BE193"/>
  <c r="BE233"/>
  <c r="BE246"/>
  <c r="BE279"/>
  <c i="3" r="BE219"/>
  <c r="BE262"/>
  <c r="BE266"/>
  <c r="BE296"/>
  <c r="BE303"/>
  <c r="BK298"/>
  <c r="J298"/>
  <c r="J104"/>
  <c r="BK300"/>
  <c r="J300"/>
  <c r="J105"/>
  <c i="4" r="E113"/>
  <c r="BE139"/>
  <c r="BE153"/>
  <c r="BE191"/>
  <c i="5" r="J92"/>
  <c r="BE146"/>
  <c r="BE156"/>
  <c r="BE176"/>
  <c r="BE186"/>
  <c r="BE194"/>
  <c i="2" r="BE135"/>
  <c r="BE169"/>
  <c r="BE177"/>
  <c r="BE258"/>
  <c r="BK282"/>
  <c r="J282"/>
  <c r="J102"/>
  <c i="3" r="E85"/>
  <c r="BE177"/>
  <c r="BE187"/>
  <c r="BE202"/>
  <c r="BE233"/>
  <c r="BE240"/>
  <c r="BE245"/>
  <c r="BE248"/>
  <c r="BE251"/>
  <c r="BE259"/>
  <c r="BE268"/>
  <c r="BE299"/>
  <c i="4" r="BE134"/>
  <c r="BE140"/>
  <c r="BE150"/>
  <c r="BE162"/>
  <c r="BE180"/>
  <c r="BE188"/>
  <c r="BE197"/>
  <c r="BE201"/>
  <c i="5" r="F92"/>
  <c r="BE138"/>
  <c r="BE140"/>
  <c r="BE191"/>
  <c r="BE205"/>
  <c i="2" r="BE180"/>
  <c r="BE199"/>
  <c r="BE243"/>
  <c r="BE249"/>
  <c r="BE272"/>
  <c r="BE290"/>
  <c r="BE292"/>
  <c i="3" r="J124"/>
  <c r="BE130"/>
  <c r="BE146"/>
  <c r="BE244"/>
  <c r="BE292"/>
  <c r="BK304"/>
  <c r="J304"/>
  <c r="J107"/>
  <c i="4" r="F92"/>
  <c r="BE126"/>
  <c r="BE127"/>
  <c r="BE146"/>
  <c r="BE167"/>
  <c r="BE176"/>
  <c r="BE183"/>
  <c i="5" r="E113"/>
  <c r="BE131"/>
  <c r="BE134"/>
  <c r="BE147"/>
  <c r="BE150"/>
  <c r="BE153"/>
  <c r="BE162"/>
  <c r="BE183"/>
  <c r="BE197"/>
  <c i="2" r="J92"/>
  <c r="BE161"/>
  <c r="BE182"/>
  <c r="BE215"/>
  <c r="BE225"/>
  <c r="BE232"/>
  <c r="BE255"/>
  <c r="BE262"/>
  <c r="BE265"/>
  <c r="BE269"/>
  <c r="BE276"/>
  <c i="3" r="BE140"/>
  <c r="BE165"/>
  <c r="BE189"/>
  <c r="BE256"/>
  <c r="BE275"/>
  <c r="BE285"/>
  <c r="BE289"/>
  <c r="BE305"/>
  <c r="BK302"/>
  <c r="J302"/>
  <c r="J106"/>
  <c i="4" r="J120"/>
  <c r="BE156"/>
  <c r="BE164"/>
  <c r="BE173"/>
  <c i="5" r="BE126"/>
  <c r="BE143"/>
  <c r="BE164"/>
  <c r="BE167"/>
  <c r="BE173"/>
  <c r="BE201"/>
  <c i="2" r="BE140"/>
  <c r="BE157"/>
  <c r="BE188"/>
  <c r="BE221"/>
  <c r="BE236"/>
  <c r="BE283"/>
  <c r="BK287"/>
  <c r="J287"/>
  <c r="J105"/>
  <c r="BK289"/>
  <c r="J289"/>
  <c r="J106"/>
  <c i="3" r="J89"/>
  <c r="BE136"/>
  <c r="BE160"/>
  <c r="BE174"/>
  <c r="BE196"/>
  <c r="BE215"/>
  <c r="BE278"/>
  <c r="BE282"/>
  <c r="BE301"/>
  <c i="4" r="BE131"/>
  <c r="BE147"/>
  <c r="BE159"/>
  <c r="BE186"/>
  <c r="BE194"/>
  <c r="BK204"/>
  <c r="J204"/>
  <c r="J103"/>
  <c i="5" r="BE127"/>
  <c r="BE180"/>
  <c r="BE188"/>
  <c r="BK204"/>
  <c r="J204"/>
  <c r="J103"/>
  <c i="2" r="F37"/>
  <c i="1" r="BD95"/>
  <c i="5" r="F37"/>
  <c i="1" r="BD98"/>
  <c i="3" r="J34"/>
  <c i="1" r="AW96"/>
  <c i="4" r="F34"/>
  <c i="1" r="BA97"/>
  <c i="4" r="F37"/>
  <c i="1" r="BD97"/>
  <c i="5" r="J34"/>
  <c i="1" r="AW98"/>
  <c i="3" r="F36"/>
  <c i="1" r="BC96"/>
  <c i="3" r="F34"/>
  <c i="1" r="BA96"/>
  <c i="3" r="F37"/>
  <c i="1" r="BD96"/>
  <c i="2" r="F34"/>
  <c i="1" r="BA95"/>
  <c i="2" r="J34"/>
  <c i="1" r="AW95"/>
  <c i="4" r="F36"/>
  <c i="1" r="BC97"/>
  <c i="5" r="F34"/>
  <c i="1" r="BA98"/>
  <c i="2" r="F36"/>
  <c i="1" r="BC95"/>
  <c i="3" r="F35"/>
  <c i="1" r="BB96"/>
  <c i="5" r="F36"/>
  <c i="1" r="BC98"/>
  <c i="5" r="F35"/>
  <c i="1" r="BB98"/>
  <c i="4" r="J34"/>
  <c i="1" r="AW97"/>
  <c i="4" r="F35"/>
  <c i="1" r="BB97"/>
  <c i="2" r="F35"/>
  <c i="1" r="BB95"/>
  <c i="5" l="1" r="T141"/>
  <c r="T123"/>
  <c i="4" r="BK141"/>
  <c r="J141"/>
  <c r="J99"/>
  <c i="5" r="P123"/>
  <c i="1" r="AU98"/>
  <c i="4" r="R123"/>
  <c i="2" r="T128"/>
  <c r="T127"/>
  <c i="5" r="R141"/>
  <c r="R123"/>
  <c i="4" r="T141"/>
  <c i="3" r="BK128"/>
  <c r="J128"/>
  <c r="J97"/>
  <c i="4" r="P141"/>
  <c r="P123"/>
  <c i="1" r="AU97"/>
  <c i="3" r="T128"/>
  <c r="T127"/>
  <c r="R128"/>
  <c r="R127"/>
  <c i="4" r="T123"/>
  <c i="2" r="BK128"/>
  <c r="J128"/>
  <c r="J97"/>
  <c i="3" r="J129"/>
  <c r="J98"/>
  <c i="4" r="J142"/>
  <c r="J100"/>
  <c i="3" r="BK297"/>
  <c r="J297"/>
  <c r="J103"/>
  <c i="4" r="BK203"/>
  <c r="J203"/>
  <c r="J102"/>
  <c i="5" r="BK124"/>
  <c r="J124"/>
  <c r="J97"/>
  <c i="2" r="BK284"/>
  <c r="J284"/>
  <c r="J103"/>
  <c i="4" r="BK124"/>
  <c r="BK123"/>
  <c r="J123"/>
  <c i="5" r="BK141"/>
  <c r="J141"/>
  <c r="J99"/>
  <c r="BK203"/>
  <c r="J203"/>
  <c r="J102"/>
  <c i="2" r="J33"/>
  <c i="1" r="AV95"/>
  <c r="AT95"/>
  <c r="BD94"/>
  <c r="W33"/>
  <c r="BA94"/>
  <c r="AW94"/>
  <c r="AK30"/>
  <c i="3" r="F33"/>
  <c i="1" r="AZ96"/>
  <c i="4" r="J30"/>
  <c i="1" r="AG97"/>
  <c i="4" r="F33"/>
  <c i="1" r="AZ97"/>
  <c r="BC94"/>
  <c r="W32"/>
  <c i="2" r="F33"/>
  <c i="1" r="AZ95"/>
  <c i="3" r="J33"/>
  <c i="1" r="AV96"/>
  <c r="AT96"/>
  <c i="5" r="J33"/>
  <c i="1" r="AV98"/>
  <c r="AT98"/>
  <c r="BB94"/>
  <c r="W31"/>
  <c i="4" r="J33"/>
  <c i="1" r="AV97"/>
  <c r="AT97"/>
  <c i="5" r="F33"/>
  <c i="1" r="AZ98"/>
  <c i="4" l="1" r="J39"/>
  <c i="2" r="BK127"/>
  <c r="J127"/>
  <c r="J96"/>
  <c i="4" r="J96"/>
  <c r="J124"/>
  <c r="J97"/>
  <c i="5" r="BK123"/>
  <c r="J123"/>
  <c r="J96"/>
  <c i="3" r="BK127"/>
  <c r="J127"/>
  <c i="1" r="AN97"/>
  <c r="AZ94"/>
  <c r="AV94"/>
  <c r="AK29"/>
  <c r="W30"/>
  <c r="AU94"/>
  <c r="AX94"/>
  <c i="3" r="J30"/>
  <c i="1" r="AG96"/>
  <c r="AN96"/>
  <c r="AY94"/>
  <c i="3" l="1" r="J39"/>
  <c r="J96"/>
  <c i="1" r="AT94"/>
  <c i="2" r="J30"/>
  <c i="1" r="AG95"/>
  <c r="AN95"/>
  <c i="5" r="J30"/>
  <c i="1" r="AG98"/>
  <c r="AN98"/>
  <c r="W29"/>
  <c i="2" l="1" r="J39"/>
  <c i="5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<sst xmlns="http://schemas.openxmlformats.org/spreadsheetml/2006/main">
  <si>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</si>
  <si>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</si>
  <si>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</si>
  <si>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</si>
  <si>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</si>
  <si>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{3f88a2d3-8f77-4fab-82cc-205914d4fc5a}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</si>
  <si>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</si>
  <si>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</si>
  <si>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</si>
  <si>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</si>
  <si>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</si>
  <si>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</si>
  <si>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</si>
  <si>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</si>
  <si>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PRECHBOCH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</si>
  <si>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</si>
  <si>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</si>
  <si>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Přechody pro chodce v obci Bochoř</t>
  </si>
  <si>
    <t>KSO:</t>
  </si>
  <si>
    <t>CC-CZ:</t>
  </si>
  <si>
    <t>Místo:</t>
  </si>
  <si>
    <t>Obec Bochoř</t>
  </si>
  <si>
    <t>Datum:</t>
  </si>
  <si>
    <t>27. 1. 2026</t>
  </si>
  <si>
    <t>Zadavatel:</t>
  </si>
  <si>
    <t>IČ:</t>
  </si>
  <si>
    <t>00301051</t>
  </si>
  <si>
    <t>Obec Bochoř, Náves 202/41, Bochoř 751 08</t>
  </si>
  <si>
    <t>DIČ:</t>
  </si>
  <si>
    <t>CZ00301051</t>
  </si>
  <si>
    <t>Uchazeč:</t>
  </si>
  <si>
    <t>Vyplň údaj</t>
  </si>
  <si>
    <t>Projektant:</t>
  </si>
  <si>
    <t>21319103</t>
  </si>
  <si>
    <t>Bc. Jakub Frais, Šumvald 404, Šumvald 783 85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</si>
  <si>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</si>
  <si>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</si>
  <si>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</si>
  <si>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</si>
  <si>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</si>
  <si>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</si>
  <si>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</si>
  <si>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</si>
  <si>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</si>
  <si>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</si>
  <si>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</si>
  <si>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</si>
  <si>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</si>
  <si>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</si>
  <si>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</si>
  <si>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</si>
  <si>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</si>
  <si>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</si>
  <si>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</si>
  <si>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</si>
  <si>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</si>
  <si>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</si>
  <si>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</si>
  <si>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</si>
  <si>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</si>
  <si>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</si>
  <si>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</si>
  <si>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</si>
  <si>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</si>
  <si>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</si>
  <si>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</si>
  <si>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</si>
  <si>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</si>
  <si>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</si>
  <si>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</si>
  <si>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</si>
  <si>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</si>
  <si>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</si>
  <si>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</si>
  <si>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</si>
  <si>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</si>
  <si>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</si>
  <si>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</si>
  <si>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</si>
  <si>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</si>
  <si>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</si>
  <si>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</si>
  <si>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</si>
  <si>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</si>
  <si>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</si>
  <si>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Přechod u pošty</t>
  </si>
  <si>
    <t>STA</t>
  </si>
  <si>
    <t>1</t>
  </si>
  <si>
    <t>{cc6f35c1-49f7-441d-b547-861a663a5a8e}</t>
  </si>
  <si>
    <t>2</t>
  </si>
  <si>
    <t>SO 102</t>
  </si>
  <si>
    <t>Přechod u hřiště</t>
  </si>
  <si>
    <t>{6b956683-d3f2-4845-850f-85623c5aaab5}</t>
  </si>
  <si>
    <t>SO 401</t>
  </si>
  <si>
    <t>Elektro - Přechod u pošty</t>
  </si>
  <si>
    <t>{1f3fe920-a056-4ede-94d9-a5b1523798f1}</t>
  </si>
  <si>
    <t>SO 402</t>
  </si>
  <si>
    <t>Elektro - Přechod u hřiště</t>
  </si>
  <si>
    <t>{91922949-4e84-424e-a6a2-0b52668ce13e}</t>
  </si>
  <si>
    <t>KRYCÍ LIST SOUPISU PRACÍ</t>
  </si>
  <si>
    <t>Objekt:</t>
  </si>
  <si>
    <t>SO 101 - Přechod u pošty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</si>
  <si>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</si>
  <si>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</si>
  <si>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</si>
  <si>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</si>
  <si>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</si>
  <si>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</si>
  <si>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</si>
  <si>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</si>
  <si>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</si>
  <si>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</si>
  <si>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</si>
  <si>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</si>
  <si>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</si>
  <si>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</si>
  <si>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</si>
  <si>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</si>
  <si>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</si>
  <si>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</si>
  <si>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</si>
  <si>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</si>
  <si>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</si>
  <si>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</si>
  <si>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</si>
  <si>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</si>
  <si>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</si>
  <si>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</si>
  <si>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</si>
  <si>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</si>
  <si>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</si>
  <si>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</si>
  <si>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</si>
  <si>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</si>
  <si>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</si>
  <si>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</si>
  <si>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</si>
  <si>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</si>
  <si>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</si>
  <si>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2026 01</t>
  </si>
  <si>
    <t>4</t>
  </si>
  <si>
    <t>1164430871</t>
  </si>
  <si>
    <t>VV</t>
  </si>
  <si>
    <t>"Napojení na stávající chodníky"</t>
  </si>
  <si>
    <t>"Rozebrání stávajícíh částí chodníků"</t>
  </si>
  <si>
    <t>5,00*2,35*2</t>
  </si>
  <si>
    <t>Součet</t>
  </si>
  <si>
    <t>113106151</t>
  </si>
  <si>
    <t>Rozebrání dlažeb vozovek a ploch s přemístěním hmot na skládku na vzdálenost do 3 m nebo s naložením na dopravní prostředek, s jakoukoliv výplní spár ručně z velkých kostek s ložem z kameniva</t>
  </si>
  <si>
    <t>-1643456121</t>
  </si>
  <si>
    <t xml:space="preserve">"Napojení na stávající komunikaci" </t>
  </si>
  <si>
    <t>"přídlažba"</t>
  </si>
  <si>
    <t>5,00*0,30*2</t>
  </si>
  <si>
    <t>3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</si>
  <si>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</si>
  <si>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</si>
  <si>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-245930260</t>
  </si>
  <si>
    <t>113201111</t>
  </si>
  <si>
    <t>Vytrhání obrub s vybouráním lože, s přemístěním hmot na skládku na vzdálenost do 3 m nebo s naložením na dopravní prostředek chodníkových ležatých</t>
  </si>
  <si>
    <t>m</t>
  </si>
  <si>
    <t>1553655027</t>
  </si>
  <si>
    <t>5,00*2</t>
  </si>
  <si>
    <t>5</t>
  </si>
  <si>
    <t>113201112</t>
  </si>
  <si>
    <t>Vytrhání obrub s vybouráním lože, s přemístěním hmot na skládku na vzdálenost do 3 m nebo s naložením na dopravní prostředek silničních ležatých</t>
  </si>
  <si>
    <t>-1827183505</t>
  </si>
  <si>
    <t>6</t>
  </si>
  <si>
    <t>121151104</t>
  </si>
  <si>
    <t>Sejmutí ornice strojně při souvislé ploše do 100 m2, tl. vrstvy přes 200 do 250 mm</t>
  </si>
  <si>
    <t>1383456351</t>
  </si>
  <si>
    <t>"Část na druhé straně od pošty"</t>
  </si>
  <si>
    <t>4,20*9,70</t>
  </si>
  <si>
    <t>7</t>
  </si>
  <si>
    <t>121151105</t>
  </si>
  <si>
    <t>Sejmutí ornice strojně při souvislé ploše do 100 m2, tl. vrstvy přes 250 do 300 mm</t>
  </si>
  <si>
    <t>-907674785</t>
  </si>
  <si>
    <t>"Část u pošty"</t>
  </si>
  <si>
    <t>4,20*9,60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</si>
  <si>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</si>
  <si>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</si>
  <si>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</si>
  <si>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m3</t>
  </si>
  <si>
    <t>-2126104986</t>
  </si>
  <si>
    <t>40,74*0,25</t>
  </si>
  <si>
    <t>40,32*0,30</t>
  </si>
  <si>
    <t>-25,00*0,20</t>
  </si>
  <si>
    <t>9</t>
  </si>
  <si>
    <t>171201231</t>
  </si>
  <si>
    <t>Poplatek za předání zeminy a kamení recyklačnímu zařízení zatříděné do Katalogu odpadů pod kódem 17 05 04</t>
  </si>
  <si>
    <t>t</t>
  </si>
  <si>
    <t>1971137295</t>
  </si>
  <si>
    <t>17,281*2</t>
  </si>
  <si>
    <t>10</t>
  </si>
  <si>
    <t>171251201</t>
  </si>
  <si>
    <t>Uložení sypaniny na skládky nebo meziskládky bez hutnění s upravením uložené sypaniny do předepsaného tvaru</t>
  </si>
  <si>
    <t>514452540</t>
  </si>
  <si>
    <t>11</t>
  </si>
  <si>
    <t>181351003</t>
  </si>
  <si>
    <t>Rozprostření a urovnání ornice v rovině nebo ve svahu sklonu do 1:5 strojně při souvislé ploše do 100 m2, tl. vrstvy do 200 mm</t>
  </si>
  <si>
    <t>-428943355</t>
  </si>
  <si>
    <t>25,00</t>
  </si>
  <si>
    <t>181411121</t>
  </si>
  <si>
    <t>Založení trávníku na půdě předem připravené plochy do 1000 m2 výsevem včetně utažení lučního v rovině nebo na svahu do 1:5</t>
  </si>
  <si>
    <t>182422126</t>
  </si>
  <si>
    <t>13</t>
  </si>
  <si>
    <t>M</t>
  </si>
  <si>
    <t>00572100</t>
  </si>
  <si>
    <t>osivo jetelotráva intenzivní víceletá</t>
  </si>
  <si>
    <t>kg</t>
  </si>
  <si>
    <t>-849198249</t>
  </si>
  <si>
    <t>25*0,02 'Přepočtené koeficientem množství</t>
  </si>
  <si>
    <t>14</t>
  </si>
  <si>
    <t>181951112</t>
  </si>
  <si>
    <t>Úprava pláně vyrovnáním výškových rozdílů strojně v hornině třídy těžitelnosti I, skupiny 1 až 3 se zhutněním</t>
  </si>
  <si>
    <t>-1651390925</t>
  </si>
  <si>
    <t>3,20*9,70</t>
  </si>
  <si>
    <t>3,20*9,60</t>
  </si>
  <si>
    <t>Komunikace pozemní</t>
  </si>
  <si>
    <t>15</t>
  </si>
  <si>
    <t>564871011</t>
  </si>
  <si>
    <t>Podklad ze štěrkodrti ŠD s rozprostřením a zhutněním plochy jednotlivě do 100 m2, po zhutnění tl. 250 mm</t>
  </si>
  <si>
    <t>643491184</t>
  </si>
  <si>
    <t>16</t>
  </si>
  <si>
    <t>591111111</t>
  </si>
  <si>
    <t>Kladení dlažby z kostek s provedením lože do tl. 50 mm, s vyplněním spár, s dvojím beraněním a se smetením přebytečného materiálu na krajnici velkých z kamene, do lože z kameniva</t>
  </si>
  <si>
    <t>-125876573</t>
  </si>
  <si>
    <t>17</t>
  </si>
  <si>
    <t>58381008</t>
  </si>
  <si>
    <t>kostka štípaná dlažební žula velká 15/17</t>
  </si>
  <si>
    <t>1349377798</t>
  </si>
  <si>
    <t>3*1,01 'Přepočtené koeficientem množství</t>
  </si>
  <si>
    <t>18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</si>
  <si>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</si>
  <si>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</si>
  <si>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-330114789</t>
  </si>
  <si>
    <t>19</t>
  </si>
  <si>
    <t>59245018</t>
  </si>
  <si>
    <t>dlažba skladebná betonová 200x100mm tl 60mm přírodní</t>
  </si>
  <si>
    <t>590471291</t>
  </si>
  <si>
    <t>85,26-20,664</t>
  </si>
  <si>
    <t>64,596*1,03 'Přepočtené koeficientem množství</t>
  </si>
  <si>
    <t>20</t>
  </si>
  <si>
    <t>59245006</t>
  </si>
  <si>
    <t>dlažba pro nevidomé betonová 200x100mm tl 60mm barevná</t>
  </si>
  <si>
    <t>-1373030871</t>
  </si>
  <si>
    <t>11,53*0,80</t>
  </si>
  <si>
    <t>3,00*0,40</t>
  </si>
  <si>
    <t>11,30*0,80</t>
  </si>
  <si>
    <t>20,664*1,03 'Přepočtené koeficientem množství</t>
  </si>
  <si>
    <t>596211114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</si>
  <si>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</si>
  <si>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532944366</t>
  </si>
  <si>
    <t>Ostatní konstrukce a práce, bourání</t>
  </si>
  <si>
    <t>22</t>
  </si>
  <si>
    <t>914111111</t>
  </si>
  <si>
    <t>Montáž svislé dopravní značky základní velikosti do 1 m2 objímkami na sloupky nebo konzoly</t>
  </si>
  <si>
    <t>kus</t>
  </si>
  <si>
    <t>-1959301135</t>
  </si>
  <si>
    <t>"IP6 - Přechod pro chodce"</t>
  </si>
  <si>
    <t>2,00</t>
  </si>
  <si>
    <t>23</t>
  </si>
  <si>
    <t>40445621</t>
  </si>
  <si>
    <t>informativní značky provozní IP1-IP3, IP4b-IP7, IP10a, b 500x500mm</t>
  </si>
  <si>
    <t>1486647337</t>
  </si>
  <si>
    <t>24</t>
  </si>
  <si>
    <t>914511111</t>
  </si>
  <si>
    <t>Montáž sloupku dopravních značek délky do 3,5 m do betonového základu</t>
  </si>
  <si>
    <t>89207664</t>
  </si>
  <si>
    <t>25</t>
  </si>
  <si>
    <t>40445225</t>
  </si>
  <si>
    <t>sloupek pro dopravní značku Zn D 60mm v 3,5m</t>
  </si>
  <si>
    <t>1027914065</t>
  </si>
  <si>
    <t>26</t>
  </si>
  <si>
    <t>915131111</t>
  </si>
  <si>
    <t>Vodorovné dopravní značení stříkané barvou přechody pro chodce, šipky, symboly bílé základní</t>
  </si>
  <si>
    <t>1518972760</t>
  </si>
  <si>
    <t>3,00*0,50*7</t>
  </si>
  <si>
    <t>27</t>
  </si>
  <si>
    <t>915621111</t>
  </si>
  <si>
    <t>Předznačení pro vodorovné značení stříkané barvou nebo prováděné z nátěrových hmot plošné šipky, symboly, nápisy</t>
  </si>
  <si>
    <t>-1662055781</t>
  </si>
  <si>
    <t>28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</si>
  <si>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</si>
  <si>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</si>
  <si>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-1198331665</t>
  </si>
  <si>
    <t>29</t>
  </si>
  <si>
    <t>59217031</t>
  </si>
  <si>
    <t>obrubník silniční betonový 1000x150x250mm</t>
  </si>
  <si>
    <t>-1055422639</t>
  </si>
  <si>
    <t>4,00</t>
  </si>
  <si>
    <t>30</t>
  </si>
  <si>
    <t>59217029</t>
  </si>
  <si>
    <t>obrubník silniční betonový nájezdový 1000x150x150mm</t>
  </si>
  <si>
    <t>-773567567</t>
  </si>
  <si>
    <t>3,00*2</t>
  </si>
  <si>
    <t>31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</si>
  <si>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</si>
  <si>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</si>
  <si>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-1957173047</t>
  </si>
  <si>
    <t>5,00+9,50+9,60</t>
  </si>
  <si>
    <t>5,00+9,40+9,70</t>
  </si>
  <si>
    <t>32</t>
  </si>
  <si>
    <t>59217017</t>
  </si>
  <si>
    <t>obrubník betonový chodníkový 1000x100x250mm</t>
  </si>
  <si>
    <t>764749916</t>
  </si>
  <si>
    <t>48,2*1,02 'Přepočtené koeficientem množství</t>
  </si>
  <si>
    <t>33</t>
  </si>
  <si>
    <t>938908411</t>
  </si>
  <si>
    <t>Čištění vozovek splachováním vodou povrchu podkladu nebo krytu živičného, betonového nebo dlážděného</t>
  </si>
  <si>
    <t>1082580748</t>
  </si>
  <si>
    <t>34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</si>
  <si>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</si>
  <si>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</si>
  <si>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-778818990</t>
  </si>
  <si>
    <t>997</t>
  </si>
  <si>
    <t>Doprava suti a vybouraných hmot</t>
  </si>
  <si>
    <t>35</t>
  </si>
  <si>
    <t>997221551</t>
  </si>
  <si>
    <t>Vodorovná doprava suti bez naložení, ale se složením a s hrubým urovnáním ze sypkých materiálů, na vzdálenost do 1 km</t>
  </si>
  <si>
    <t>2130028333</t>
  </si>
  <si>
    <t>7,13</t>
  </si>
  <si>
    <t>36</t>
  </si>
  <si>
    <t>997221559</t>
  </si>
  <si>
    <t>Vodorovná doprava suti bez naložení, ale se složením a s hrubým urovnáním ze sypkých materiálů, na vzdálenost Příplatek k ceně za každý další započatý 1 km přes 1 km</t>
  </si>
  <si>
    <t>1369868288</t>
  </si>
  <si>
    <t>7,13*5 'Přepočtené koeficientem množství</t>
  </si>
  <si>
    <t>37</t>
  </si>
  <si>
    <t>997221561</t>
  </si>
  <si>
    <t>Vodorovná doprava suti bez naložení, ale se složením a s hrubým urovnáním z kusových materiálů, na vzdálenost do 1 km</t>
  </si>
  <si>
    <t>-96191755</t>
  </si>
  <si>
    <t>12,443</t>
  </si>
  <si>
    <t>38</t>
  </si>
  <si>
    <t>997221569</t>
  </si>
  <si>
    <t>Vodorovná doprava suti bez naložení, ale se složením a s hrubým urovnáním z kusových materiálů, na vzdálenost Příplatek k ceně za každý další započatý 1 km přes 1 km</t>
  </si>
  <si>
    <t>-200428441</t>
  </si>
  <si>
    <t>12,443*5 'Přepočtené koeficientem množství</t>
  </si>
  <si>
    <t>39</t>
  </si>
  <si>
    <t>997221861</t>
  </si>
  <si>
    <t>Poplatek za předání stavebního odpadu recyklačnímu zařízení z prostého betonu zatříděného do Katalogu odpadů pod kódem 17 01 01</t>
  </si>
  <si>
    <t>13625260</t>
  </si>
  <si>
    <t>40</t>
  </si>
  <si>
    <t>997221873</t>
  </si>
  <si>
    <t>Poplatek za předání stavebního odpadu recyklačnímu zařízení zeminy a kamení zatříděného do Katalogu odpadů pod kódem 17 05 04</t>
  </si>
  <si>
    <t>1591175751</t>
  </si>
  <si>
    <t>998</t>
  </si>
  <si>
    <t>Přesun hmot</t>
  </si>
  <si>
    <t>41</t>
  </si>
  <si>
    <t>998223011</t>
  </si>
  <si>
    <t>Přesun hmot pro pozemní komunikace s krytem dlážděným dopravní vzdálenost do 200 m jakékoliv délky objektu</t>
  </si>
  <si>
    <t>1368618775</t>
  </si>
  <si>
    <t>VRN</t>
  </si>
  <si>
    <t>Vedlejší rozpočtové náklady</t>
  </si>
  <si>
    <t>VRN1</t>
  </si>
  <si>
    <t>Průzkumné, zeměměřičské a projektové práce</t>
  </si>
  <si>
    <t>42</t>
  </si>
  <si>
    <t>012002000</t>
  </si>
  <si>
    <t>Zeměměřičské práce</t>
  </si>
  <si>
    <t>soubor</t>
  </si>
  <si>
    <t>1024</t>
  </si>
  <si>
    <t>-1269354523</t>
  </si>
  <si>
    <t>VRN3</t>
  </si>
  <si>
    <t>Zařízení staveniště</t>
  </si>
  <si>
    <t>43</t>
  </si>
  <si>
    <t>030001000</t>
  </si>
  <si>
    <t>%</t>
  </si>
  <si>
    <t>-1736058201</t>
  </si>
  <si>
    <t>VRN4</t>
  </si>
  <si>
    <t>Inženýrská činnost</t>
  </si>
  <si>
    <t>44</t>
  </si>
  <si>
    <t>043154000</t>
  </si>
  <si>
    <t>Zkoušky hutnicí</t>
  </si>
  <si>
    <t>615679126</t>
  </si>
  <si>
    <t>VRN7</t>
  </si>
  <si>
    <t>Provozní vlivy</t>
  </si>
  <si>
    <t>45</t>
  </si>
  <si>
    <t>070001000</t>
  </si>
  <si>
    <t>1840060651</t>
  </si>
  <si>
    <t>SO 102 - Přechod u hřiště</t>
  </si>
  <si>
    <t>334044009</t>
  </si>
  <si>
    <t>1,50*1,28</t>
  </si>
  <si>
    <t>5,00*1,36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</si>
  <si>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</si>
  <si>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</si>
  <si>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518350311</t>
  </si>
  <si>
    <t>"Stávající vjezd"</t>
  </si>
  <si>
    <t>3,60*3,30</t>
  </si>
  <si>
    <t>-1858775590</t>
  </si>
  <si>
    <t>5,00*0,30</t>
  </si>
  <si>
    <t>12,00*0,30</t>
  </si>
  <si>
    <t>684327785</t>
  </si>
  <si>
    <t>444039553</t>
  </si>
  <si>
    <t>1,90*2</t>
  </si>
  <si>
    <t>1372505119</t>
  </si>
  <si>
    <t>5,00</t>
  </si>
  <si>
    <t>12,00</t>
  </si>
  <si>
    <t>-1894913530</t>
  </si>
  <si>
    <t>2,00*1,80</t>
  </si>
  <si>
    <t>8,30*4,20</t>
  </si>
  <si>
    <t>3,50*0,50*2</t>
  </si>
  <si>
    <t>-832861988</t>
  </si>
  <si>
    <t>41,96*0,30</t>
  </si>
  <si>
    <t>-17,00*0,25</t>
  </si>
  <si>
    <t>-1981492587</t>
  </si>
  <si>
    <t>8,338*2</t>
  </si>
  <si>
    <t>-1623737936</t>
  </si>
  <si>
    <t>-1457528688</t>
  </si>
  <si>
    <t>17,00</t>
  </si>
  <si>
    <t>-136910392</t>
  </si>
  <si>
    <t>-730910618</t>
  </si>
  <si>
    <t>17*0,02 'Přepočtené koeficientem množství</t>
  </si>
  <si>
    <t>1102082417</t>
  </si>
  <si>
    <t>5,00*1,28</t>
  </si>
  <si>
    <t>3,00*1,90</t>
  </si>
  <si>
    <t>8,30*3,00</t>
  </si>
  <si>
    <t>-1343771984</t>
  </si>
  <si>
    <t>1593019562</t>
  </si>
  <si>
    <t>-451426357</t>
  </si>
  <si>
    <t>5,1*1,01 'Přepočtené koeficientem množství</t>
  </si>
  <si>
    <t>46097324</t>
  </si>
  <si>
    <t>-1634522195</t>
  </si>
  <si>
    <t>43,80-12,00</t>
  </si>
  <si>
    <t>31,8*1,03 'Přepočtené koeficientem množství</t>
  </si>
  <si>
    <t>1756873529</t>
  </si>
  <si>
    <t>2,80*0,80</t>
  </si>
  <si>
    <t>9,20*0,80</t>
  </si>
  <si>
    <t>12*1,03 'Přepočtené koeficientem množství</t>
  </si>
  <si>
    <t>-1656523901</t>
  </si>
  <si>
    <t>688046493</t>
  </si>
  <si>
    <t>504694793</t>
  </si>
  <si>
    <t>-252691589</t>
  </si>
  <si>
    <t>275603437</t>
  </si>
  <si>
    <t>-1200732260</t>
  </si>
  <si>
    <t>1739044337</t>
  </si>
  <si>
    <t>796985506</t>
  </si>
  <si>
    <t>2096125482</t>
  </si>
  <si>
    <t>11,00</t>
  </si>
  <si>
    <t>-1529688761</t>
  </si>
  <si>
    <t>1584581533</t>
  </si>
  <si>
    <t>5,00+1,80+1,80</t>
  </si>
  <si>
    <t>5,00+8,30+8,30</t>
  </si>
  <si>
    <t>309801424</t>
  </si>
  <si>
    <t>30,2*1,02 'Přepočtené koeficientem množství</t>
  </si>
  <si>
    <t>-939126744</t>
  </si>
  <si>
    <t>1194177961</t>
  </si>
  <si>
    <t>1409833593</t>
  </si>
  <si>
    <t>6,289</t>
  </si>
  <si>
    <t>-2065399491</t>
  </si>
  <si>
    <t>6,289*5 'Přepočtené koeficientem množství</t>
  </si>
  <si>
    <t>1589324755</t>
  </si>
  <si>
    <t>15,543</t>
  </si>
  <si>
    <t>516838950</t>
  </si>
  <si>
    <t>15,543*5 'Přepočtené koeficientem množství</t>
  </si>
  <si>
    <t>-166322012</t>
  </si>
  <si>
    <t>-1096173811</t>
  </si>
  <si>
    <t>1613878638</t>
  </si>
  <si>
    <t>2038726568</t>
  </si>
  <si>
    <t>-1795684415</t>
  </si>
  <si>
    <t>-1520299941</t>
  </si>
  <si>
    <t>1632179711</t>
  </si>
  <si>
    <t>SO 401 - Elektro - Přechod u pošty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</si>
  <si>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</si>
  <si>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</si>
  <si>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</si>
  <si>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</si>
  <si>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</si>
  <si>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PSV</t>
  </si>
  <si>
    <t>Práce a dodávky PSV</t>
  </si>
  <si>
    <t>741</t>
  </si>
  <si>
    <t>Elektroinstalace - silnoproud</t>
  </si>
  <si>
    <t>74112210R</t>
  </si>
  <si>
    <t>Napojení na hlavní jistič stávající VO</t>
  </si>
  <si>
    <t>-1367217053</t>
  </si>
  <si>
    <t>741122133</t>
  </si>
  <si>
    <t>Montáž kabelů měděných bez ukončení uložených v trubkách zatažených plných kulatých nebo bezhalogenových (např. CYKY, CYKFY) počtu a průřezu žil 4x10 mm2</t>
  </si>
  <si>
    <t>-1762794818</t>
  </si>
  <si>
    <t>34111076</t>
  </si>
  <si>
    <t>kabel instalační jádro Cu plné izolace PVC plášť PVC 450/750V (CYKY) 4x10mm2</t>
  </si>
  <si>
    <t>-372087987</t>
  </si>
  <si>
    <t>P</t>
  </si>
  <si>
    <t>Poznámka k položce:_x000d_
CYKY, průměr kabelu 16,1mm</t>
  </si>
  <si>
    <t>19*1,15 'Přepočtené koeficientem množství</t>
  </si>
  <si>
    <t>741410041</t>
  </si>
  <si>
    <t>Montáž uzemňovacího vedení s upevněním, propojením a připojením pomocí svorek v zemi s izolací spojů drátu nebo lana Ø do 10 mm v městské zástavbě</t>
  </si>
  <si>
    <t>-2029873255</t>
  </si>
  <si>
    <t>35442137</t>
  </si>
  <si>
    <t>drát D 10mm nerez</t>
  </si>
  <si>
    <t>1967881777</t>
  </si>
  <si>
    <t>741810001</t>
  </si>
  <si>
    <t>Zkoušky a prohlídky elektrických rozvodů a zařízení celková prohlídka a vyhotovení revizní zprávy pro objem montážních prací do 100 tis. Kč</t>
  </si>
  <si>
    <t>-864685425</t>
  </si>
  <si>
    <t>998741101</t>
  </si>
  <si>
    <t>Přesun hmot pro silnoproud stanovený z hmotnosti přesunovaného materiálu vodorovná dopravní vzdálenost do 50 m základní v objektech výšky do 6 m</t>
  </si>
  <si>
    <t>-53441287</t>
  </si>
  <si>
    <t>Práce a dodávky M</t>
  </si>
  <si>
    <t>21-M</t>
  </si>
  <si>
    <t>Elektromontáže</t>
  </si>
  <si>
    <t>210203902</t>
  </si>
  <si>
    <t>Montáž svítidel LED se zapojením vodičů průmyslových nebo venkovních na sloupek parkový</t>
  </si>
  <si>
    <t>64</t>
  </si>
  <si>
    <t>1242055811</t>
  </si>
  <si>
    <t>RMAT0001</t>
  </si>
  <si>
    <t>LED svítidlo příkon 72w, 9500lm, 5000K krytí IP66</t>
  </si>
  <si>
    <t>128</t>
  </si>
  <si>
    <t>-2056602346</t>
  </si>
  <si>
    <t>210204002</t>
  </si>
  <si>
    <t>Montáž stožárů osvětlení parkových ocelových</t>
  </si>
  <si>
    <t>-162885102</t>
  </si>
  <si>
    <t>31674067</t>
  </si>
  <si>
    <t>stožár osvětlovací sadový Pz 133/89/60 v 6,0m</t>
  </si>
  <si>
    <t>597817830</t>
  </si>
  <si>
    <t>210204202</t>
  </si>
  <si>
    <t>Montáž elektrovýzbroje stožárů osvětlení 2 okruhy</t>
  </si>
  <si>
    <t>-1744297000</t>
  </si>
  <si>
    <t>31674131</t>
  </si>
  <si>
    <t>výzbroj stožárová SV 6.16.4</t>
  </si>
  <si>
    <t>772878815</t>
  </si>
  <si>
    <t>210204221</t>
  </si>
  <si>
    <t>Montáž ostatních doplňků osvětlení manžety stožárové, průměru do 150 mm</t>
  </si>
  <si>
    <t>-2084506153</t>
  </si>
  <si>
    <t>31674124</t>
  </si>
  <si>
    <t>manžeta plastová ochranná na stožár d=133mm</t>
  </si>
  <si>
    <t>1402139629</t>
  </si>
  <si>
    <t>46-M</t>
  </si>
  <si>
    <t>Zemní práce při extr.mont.pracích</t>
  </si>
  <si>
    <t>460010024</t>
  </si>
  <si>
    <t>Vytyčení trasy vedení kabelového (podzemního) v zastavěném prostoru</t>
  </si>
  <si>
    <t>km</t>
  </si>
  <si>
    <t>-1169410965</t>
  </si>
  <si>
    <t>0,017</t>
  </si>
  <si>
    <t>460141112</t>
  </si>
  <si>
    <t>Hloubení jam strojně včetně urovnáním dna s přemístěním výkopku do vzdálenosti 3 m od okraje jámy nebo s naložením na dopravní prostředek v hornině třídy těžitelnosti I skupiny 3</t>
  </si>
  <si>
    <t>562308520</t>
  </si>
  <si>
    <t>"Stožár"</t>
  </si>
  <si>
    <t>0,70*0,70*1,00*2</t>
  </si>
  <si>
    <t>"Startovací a koncová jáma protlaku"</t>
  </si>
  <si>
    <t>1,00*1,00*1,00*2</t>
  </si>
  <si>
    <t>460171152</t>
  </si>
  <si>
    <t>Hloubení kabelových rýh strojně včetně urovnání dna s přemístěním výkopku do vzdálenosti 3 m od okraje jámy nebo s naložením na dopravní prostředek šířky 35 cm hloubky 60 cm v hornině třídy těžitelnosti I skupiny 3</t>
  </si>
  <si>
    <t>-1761619253</t>
  </si>
  <si>
    <t>8,00</t>
  </si>
  <si>
    <t>460391121</t>
  </si>
  <si>
    <t>Zásyp jam ručně s uložením výkopku ve vrstvách a úpravou povrchu s přemístění sypaniny ze vzdálenosti do 10 m se zhutněním z horniny třídy těžitelnosti I skupiny 1</t>
  </si>
  <si>
    <t>-624146030</t>
  </si>
  <si>
    <t>460451162</t>
  </si>
  <si>
    <t>Zásyp kabelových rýh strojně s přemístěním sypaniny ze vzdálenosti do 10 m, s uložením výkopku ve vrstvách včetně zhutnění a urovnání povrchu šířky 35 cm hloubky 60 cm z horniny třídy těžitelnosti I skupiny 3</t>
  </si>
  <si>
    <t>1162394156</t>
  </si>
  <si>
    <t>460631112</t>
  </si>
  <si>
    <t>Zemní protlaky neřízený zemní protlak (krtek) v hornině třídy těžitelnosti I skupiny 1 a 2 průměr protlaku přes 50 do 63 mm</t>
  </si>
  <si>
    <t>-1659392919</t>
  </si>
  <si>
    <t>9,00</t>
  </si>
  <si>
    <t>55283906</t>
  </si>
  <si>
    <t>trubka ocelová bezešvá hladká jakost 11 353 60,3x3,6mm</t>
  </si>
  <si>
    <t>-83870036</t>
  </si>
  <si>
    <t>9*1,03 'Přepočtené koeficientem množství</t>
  </si>
  <si>
    <t>460641113</t>
  </si>
  <si>
    <t>Základové konstrukce základ bez bednění do rostlé zeminy z monolitického betonu tř. C 16/20</t>
  </si>
  <si>
    <t>-288413493</t>
  </si>
  <si>
    <t>460661111</t>
  </si>
  <si>
    <t>Kabelové lože z písku včetně podsypu, zhutnění a urovnání povrchu pro kabely nn bez zakrytí, šířky do 35 cm</t>
  </si>
  <si>
    <t>393626747</t>
  </si>
  <si>
    <t>460671113</t>
  </si>
  <si>
    <t>Výstražné prvky pro krytí kabelů včetně vyrovnání povrchu rýhy, rozvinutí a uložení fólie, šířky přes 25 do 35 cm</t>
  </si>
  <si>
    <t>-570700399</t>
  </si>
  <si>
    <t>460791212</t>
  </si>
  <si>
    <t>Montáž trubek ochranných uložených volně do rýhy plastových ohebných, vnitřního průměru přes 32 do 50 mm</t>
  </si>
  <si>
    <t>666799365</t>
  </si>
  <si>
    <t>34571351</t>
  </si>
  <si>
    <t>trubka elektroinstalační ohebná dvouplášťová korugovaná HDPE (chránička) D 40/50mm</t>
  </si>
  <si>
    <t>-1355532920</t>
  </si>
  <si>
    <t>10*1,05 'Přepočtené koeficientem množství</t>
  </si>
  <si>
    <t>-1754324640</t>
  </si>
  <si>
    <t>SO 402 - Elektro - Přechod u hřiště</t>
  </si>
  <si>
    <t>981443973</t>
  </si>
  <si>
    <t>767923518</t>
  </si>
  <si>
    <t>-1383621182</t>
  </si>
  <si>
    <t>-1849472330</t>
  </si>
  <si>
    <t>1403578534</t>
  </si>
  <si>
    <t>2115987946</t>
  </si>
  <si>
    <t>895811458</t>
  </si>
  <si>
    <t>1400142703</t>
  </si>
  <si>
    <t>1780237170</t>
  </si>
  <si>
    <t>490299711</t>
  </si>
  <si>
    <t>-1974727833</t>
  </si>
  <si>
    <t>1622268938</t>
  </si>
  <si>
    <t>506290689</t>
  </si>
  <si>
    <t>-498292386</t>
  </si>
  <si>
    <t>-994328924</t>
  </si>
  <si>
    <t>-241112492</t>
  </si>
  <si>
    <t>1337538159</t>
  </si>
  <si>
    <t>-1654054085</t>
  </si>
  <si>
    <t>1859642659</t>
  </si>
  <si>
    <t>1789902487</t>
  </si>
  <si>
    <t>-1101380191</t>
  </si>
  <si>
    <t>551739034</t>
  </si>
  <si>
    <t>12079127</t>
  </si>
  <si>
    <t>-75976479</t>
  </si>
  <si>
    <t>1727890706</t>
  </si>
  <si>
    <t>1001496473</t>
  </si>
  <si>
    <t>-2060261097</t>
  </si>
  <si>
    <t>-2145091588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</si>
</sst>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PRECHBOCH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Přechody pro chodce v obci Bochoř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Obec Bochoř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27. 1. 2026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Bochoř, Náves 202/41, Bochoř 751 08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Bc. Jakub Frais, Šumvald 404, Šumvald 783 85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101 - Přechod u pošty'!J30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ROUND(SUM(AV95:AW95),2)</f>
        <v>0</v>
      </c>
      <c r="AU95" s="129">
        <f>'SO 101 - Přechod u pošty'!P127</f>
        <v>0</v>
      </c>
      <c r="AV95" s="128">
        <f>'SO 101 - Přechod u pošty'!J33</f>
        <v>0</v>
      </c>
      <c r="AW95" s="128">
        <f>'SO 101 - Přechod u pošty'!J34</f>
        <v>0</v>
      </c>
      <c r="AX95" s="128">
        <f>'SO 101 - Přechod u pošty'!J35</f>
        <v>0</v>
      </c>
      <c r="AY95" s="128">
        <f>'SO 101 - Přechod u pošty'!J36</f>
        <v>0</v>
      </c>
      <c r="AZ95" s="128">
        <f>'SO 101 - Přechod u pošty'!F33</f>
        <v>0</v>
      </c>
      <c r="BA95" s="128">
        <f>'SO 101 - Přechod u pošty'!F34</f>
        <v>0</v>
      </c>
      <c r="BB95" s="128">
        <f>'SO 101 - Přechod u pošty'!F35</f>
        <v>0</v>
      </c>
      <c r="BC95" s="128">
        <f>'SO 101 - Přechod u pošty'!F36</f>
        <v>0</v>
      </c>
      <c r="BD95" s="130">
        <f>'SO 101 - Přechod u pošty'!F37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16.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102 - Přechod u hřiště'!J30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27">
        <v>0</v>
      </c>
      <c r="AT96" s="128">
        <f>ROUND(SUM(AV96:AW96),2)</f>
        <v>0</v>
      </c>
      <c r="AU96" s="129">
        <f>'SO 102 - Přechod u hřiště'!P127</f>
        <v>0</v>
      </c>
      <c r="AV96" s="128">
        <f>'SO 102 - Přechod u hřiště'!J33</f>
        <v>0</v>
      </c>
      <c r="AW96" s="128">
        <f>'SO 102 - Přechod u hřiště'!J34</f>
        <v>0</v>
      </c>
      <c r="AX96" s="128">
        <f>'SO 102 - Přechod u hřiště'!J35</f>
        <v>0</v>
      </c>
      <c r="AY96" s="128">
        <f>'SO 102 - Přechod u hřiště'!J36</f>
        <v>0</v>
      </c>
      <c r="AZ96" s="128">
        <f>'SO 102 - Přechod u hřiště'!F33</f>
        <v>0</v>
      </c>
      <c r="BA96" s="128">
        <f>'SO 102 - Přechod u hřiště'!F34</f>
        <v>0</v>
      </c>
      <c r="BB96" s="128">
        <f>'SO 102 - Přechod u hřiště'!F35</f>
        <v>0</v>
      </c>
      <c r="BC96" s="128">
        <f>'SO 102 - Přechod u hřiště'!F36</f>
        <v>0</v>
      </c>
      <c r="BD96" s="130">
        <f>'SO 102 - Přechod u hřiště'!F37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7" customFormat="1" ht="16.5" customHeight="1">
      <c r="A97" s="119" t="s">
        <v>83</v>
      </c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401 - Elektro - Přecho...'!J30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27">
        <v>0</v>
      </c>
      <c r="AT97" s="128">
        <f>ROUND(SUM(AV97:AW97),2)</f>
        <v>0</v>
      </c>
      <c r="AU97" s="129">
        <f>'SO 401 - Elektro - Přecho...'!P123</f>
        <v>0</v>
      </c>
      <c r="AV97" s="128">
        <f>'SO 401 - Elektro - Přecho...'!J33</f>
        <v>0</v>
      </c>
      <c r="AW97" s="128">
        <f>'SO 401 - Elektro - Přecho...'!J34</f>
        <v>0</v>
      </c>
      <c r="AX97" s="128">
        <f>'SO 401 - Elektro - Přecho...'!J35</f>
        <v>0</v>
      </c>
      <c r="AY97" s="128">
        <f>'SO 401 - Elektro - Přecho...'!J36</f>
        <v>0</v>
      </c>
      <c r="AZ97" s="128">
        <f>'SO 401 - Elektro - Přecho...'!F33</f>
        <v>0</v>
      </c>
      <c r="BA97" s="128">
        <f>'SO 401 - Elektro - Přecho...'!F34</f>
        <v>0</v>
      </c>
      <c r="BB97" s="128">
        <f>'SO 401 - Elektro - Přecho...'!F35</f>
        <v>0</v>
      </c>
      <c r="BC97" s="128">
        <f>'SO 401 - Elektro - Přecho...'!F36</f>
        <v>0</v>
      </c>
      <c r="BD97" s="130">
        <f>'SO 401 - Elektro - Přecho...'!F37</f>
        <v>0</v>
      </c>
      <c r="BE97" s="7"/>
      <c r="BT97" s="131" t="s">
        <v>87</v>
      </c>
      <c r="BV97" s="131" t="s">
        <v>81</v>
      </c>
      <c r="BW97" s="131" t="s">
        <v>95</v>
      </c>
      <c r="BX97" s="131" t="s">
        <v>5</v>
      </c>
      <c r="CL97" s="131" t="s">
        <v>1</v>
      </c>
      <c r="CM97" s="131" t="s">
        <v>89</v>
      </c>
    </row>
    <row r="98" s="7" customFormat="1" ht="16.5" customHeight="1">
      <c r="A98" s="119" t="s">
        <v>83</v>
      </c>
      <c r="B98" s="120"/>
      <c r="C98" s="121"/>
      <c r="D98" s="122" t="s">
        <v>96</v>
      </c>
      <c r="E98" s="122"/>
      <c r="F98" s="122"/>
      <c r="G98" s="122"/>
      <c r="H98" s="122"/>
      <c r="I98" s="123"/>
      <c r="J98" s="122" t="s">
        <v>97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402 - Elektro - Přecho...'!J30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86</v>
      </c>
      <c r="AR98" s="126"/>
      <c r="AS98" s="132">
        <v>0</v>
      </c>
      <c r="AT98" s="133">
        <f>ROUND(SUM(AV98:AW98),2)</f>
        <v>0</v>
      </c>
      <c r="AU98" s="134">
        <f>'SO 402 - Elektro - Přecho...'!P123</f>
        <v>0</v>
      </c>
      <c r="AV98" s="133">
        <f>'SO 402 - Elektro - Přecho...'!J33</f>
        <v>0</v>
      </c>
      <c r="AW98" s="133">
        <f>'SO 402 - Elektro - Přecho...'!J34</f>
        <v>0</v>
      </c>
      <c r="AX98" s="133">
        <f>'SO 402 - Elektro - Přecho...'!J35</f>
        <v>0</v>
      </c>
      <c r="AY98" s="133">
        <f>'SO 402 - Elektro - Přecho...'!J36</f>
        <v>0</v>
      </c>
      <c r="AZ98" s="133">
        <f>'SO 402 - Elektro - Přecho...'!F33</f>
        <v>0</v>
      </c>
      <c r="BA98" s="133">
        <f>'SO 402 - Elektro - Přecho...'!F34</f>
        <v>0</v>
      </c>
      <c r="BB98" s="133">
        <f>'SO 402 - Elektro - Přecho...'!F35</f>
        <v>0</v>
      </c>
      <c r="BC98" s="133">
        <f>'SO 402 - Elektro - Přecho...'!F36</f>
        <v>0</v>
      </c>
      <c r="BD98" s="135">
        <f>'SO 402 - Elektro - Přecho...'!F37</f>
        <v>0</v>
      </c>
      <c r="BE98" s="7"/>
      <c r="BT98" s="131" t="s">
        <v>87</v>
      </c>
      <c r="BV98" s="131" t="s">
        <v>81</v>
      </c>
      <c r="BW98" s="131" t="s">
        <v>98</v>
      </c>
      <c r="BX98" s="131" t="s">
        <v>5</v>
      </c>
      <c r="CL98" s="131" t="s">
        <v>1</v>
      </c>
      <c r="CM98" s="131" t="s">
        <v>89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Unr/lNlSkaFPf4Lx1CwprEANtv+eWHYm3Ue0qaJMAQpVZOKvhOOfMpjZHKXHJK0P7+nD8ONp0nki1e7Gmk1ZJg==" hashValue="4aWlYyoK4rLW4c5G1OwqXgf3/JOqnOVXht3/TD68GNGXCH2/zzlU9SHbST/yvOp1FnCjPy/MOxpXRKsYj8RrWA==" algorithmName="SHA-512" password="C7C2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101 - Přechod u pošty'!C2" display="/"/>
    <hyperlink ref="A96" location="'SO 102 - Přechod u hřiště'!C2" display="/"/>
    <hyperlink ref="A97" location="'SO 401 - Elektro - Přecho...'!C2" display="/"/>
    <hyperlink ref="A98" location="'SO 402 - Elektro - Přech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Přechody pro chodce v obci Bochoř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27. 1. 2026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ROUND((SUM(BE127:BE292)),  2)</f>
        <v>0</v>
      </c>
      <c r="G33" s="38"/>
      <c r="H33" s="38"/>
      <c r="I33" s="155">
        <v>0.20999999999999999</v>
      </c>
      <c r="J33" s="154">
        <f>ROUND(((SUM(BE127:BE292))*I33),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ROUND((SUM(BF127:BF292)),  2)</f>
        <v>0</v>
      </c>
      <c r="G34" s="38"/>
      <c r="H34" s="38"/>
      <c r="I34" s="155">
        <v>0.12</v>
      </c>
      <c r="J34" s="154">
        <f>ROUND(((SUM(BF127:BF292))*I34),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ROUND((SUM(BG127:BG292)),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ROUND((SUM(BH127:BH292)),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ROUND((SUM(BI127:BI292)),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Přechody pro chodce v obci Bochoř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101 - Přechod u pošty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Obec Bochoř</v>
      </c>
      <c r="G89" s="40"/>
      <c r="H89" s="40"/>
      <c r="I89" s="32" t="s">
        <v>22</v>
      </c>
      <c r="J89" s="79" t="str">
        <f>IF(J12="","",J12)</f>
        <v>27. 1. 2026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Obec Bochoř, Náves 202/41, Bochoř 751 08</v>
      </c>
      <c r="G91" s="40"/>
      <c r="H91" s="40"/>
      <c r="I91" s="32" t="s">
        <v>32</v>
      </c>
      <c r="J91" s="36" t="str">
        <f>E21</f>
        <v>Bc. Jakub Frais, Šumvald 404, Šumvald 783 85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J187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J220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J261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112</v>
      </c>
      <c r="E102" s="188"/>
      <c r="F102" s="188"/>
      <c r="G102" s="188"/>
      <c r="H102" s="188"/>
      <c r="I102" s="188"/>
      <c r="J102" s="189">
        <f>J282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113</v>
      </c>
      <c r="E103" s="182"/>
      <c r="F103" s="182"/>
      <c r="G103" s="182"/>
      <c r="H103" s="182"/>
      <c r="I103" s="182"/>
      <c r="J103" s="183">
        <f>J284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114</v>
      </c>
      <c r="E104" s="188"/>
      <c r="F104" s="188"/>
      <c r="G104" s="188"/>
      <c r="H104" s="188"/>
      <c r="I104" s="188"/>
      <c r="J104" s="189">
        <f>J285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115</v>
      </c>
      <c r="E105" s="188"/>
      <c r="F105" s="188"/>
      <c r="G105" s="188"/>
      <c r="H105" s="188"/>
      <c r="I105" s="188"/>
      <c r="J105" s="189">
        <f>J287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116</v>
      </c>
      <c r="E106" s="188"/>
      <c r="F106" s="188"/>
      <c r="G106" s="188"/>
      <c r="H106" s="188"/>
      <c r="I106" s="188"/>
      <c r="J106" s="189">
        <f>J289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117</v>
      </c>
      <c r="E107" s="188"/>
      <c r="F107" s="188"/>
      <c r="G107" s="188"/>
      <c r="H107" s="188"/>
      <c r="I107" s="188"/>
      <c r="J107" s="189">
        <f>J291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Přechody pro chodce v obci Bochoř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 101 - Přechod u pošty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Obec Bochoř</v>
      </c>
      <c r="G121" s="40"/>
      <c r="H121" s="40"/>
      <c r="I121" s="32" t="s">
        <v>22</v>
      </c>
      <c r="J121" s="79" t="str">
        <f>IF(J12="","",J12)</f>
        <v>27. 1. 2026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40.05" customHeight="1">
      <c r="A123" s="38"/>
      <c r="B123" s="39"/>
      <c r="C123" s="32" t="s">
        <v>24</v>
      </c>
      <c r="D123" s="40"/>
      <c r="E123" s="40"/>
      <c r="F123" s="27" t="str">
        <f>E15</f>
        <v>Obec Bochoř, Náves 202/41, Bochoř 751 08</v>
      </c>
      <c r="G123" s="40"/>
      <c r="H123" s="40"/>
      <c r="I123" s="32" t="s">
        <v>32</v>
      </c>
      <c r="J123" s="36" t="str">
        <f>E21</f>
        <v>Bc. Jakub Frais, Šumvald 404, Šumvald 783 85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30</v>
      </c>
      <c r="D124" s="40"/>
      <c r="E124" s="40"/>
      <c r="F124" s="27" t="str">
        <f>IF(E18="","",E18)</f>
        <v>Vyplň údaj</v>
      </c>
      <c r="G124" s="40"/>
      <c r="H124" s="40"/>
      <c r="I124" s="32" t="s">
        <v>36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119</v>
      </c>
      <c r="D126" s="194" t="s">
        <v>64</v>
      </c>
      <c r="E126" s="194" t="s">
        <v>60</v>
      </c>
      <c r="F126" s="194" t="s">
        <v>61</v>
      </c>
      <c r="G126" s="194" t="s">
        <v>120</v>
      </c>
      <c r="H126" s="194" t="s">
        <v>121</v>
      </c>
      <c r="I126" s="194" t="s">
        <v>122</v>
      </c>
      <c r="J126" s="194" t="s">
        <v>104</v>
      </c>
      <c r="K126" s="195" t="s">
        <v>123</v>
      </c>
      <c r="L126" s="196"/>
      <c r="M126" s="100" t="s">
        <v>1</v>
      </c>
      <c r="N126" s="101" t="s">
        <v>43</v>
      </c>
      <c r="O126" s="101" t="s">
        <v>124</v>
      </c>
      <c r="P126" s="101" t="s">
        <v>125</v>
      </c>
      <c r="Q126" s="101" t="s">
        <v>126</v>
      </c>
      <c r="R126" s="101" t="s">
        <v>127</v>
      </c>
      <c r="S126" s="101" t="s">
        <v>128</v>
      </c>
      <c r="T126" s="102" t="s">
        <v>129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130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P128+P284</f>
        <v>0</v>
      </c>
      <c r="Q127" s="104"/>
      <c r="R127" s="199">
        <f>R128+R284</f>
        <v>35.623651879999997</v>
      </c>
      <c r="S127" s="104"/>
      <c r="T127" s="200">
        <f>T128+T284</f>
        <v>19.573500000000003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78</v>
      </c>
      <c r="AU127" s="17" t="s">
        <v>106</v>
      </c>
      <c r="BK127" s="201">
        <f>BK128+BK284</f>
        <v>0</v>
      </c>
    </row>
    <row r="128" s="12" customFormat="1" ht="25.92" customHeight="1">
      <c r="A128" s="12"/>
      <c r="B128" s="202"/>
      <c r="C128" s="203"/>
      <c r="D128" s="204" t="s">
        <v>78</v>
      </c>
      <c r="E128" s="205" t="s">
        <v>131</v>
      </c>
      <c r="F128" s="205" t="s">
        <v>132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P129+P187+P220+P261+P282</f>
        <v>0</v>
      </c>
      <c r="Q128" s="210"/>
      <c r="R128" s="211">
        <f>R129+R187+R220+R261+R282</f>
        <v>35.623651879999997</v>
      </c>
      <c r="S128" s="210"/>
      <c r="T128" s="212">
        <f>T129+T187+T220+T261+T282</f>
        <v>19.573500000000003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87</v>
      </c>
      <c r="AT128" s="214" t="s">
        <v>78</v>
      </c>
      <c r="AU128" s="214" t="s">
        <v>79</v>
      </c>
      <c r="AY128" s="213" t="s">
        <v>133</v>
      </c>
      <c r="BK128" s="215">
        <f>BK129+BK187+BK220+BK261+BK282</f>
        <v>0</v>
      </c>
    </row>
    <row r="129" s="12" customFormat="1" ht="22.8" customHeight="1">
      <c r="A129" s="12"/>
      <c r="B129" s="202"/>
      <c r="C129" s="203"/>
      <c r="D129" s="204" t="s">
        <v>78</v>
      </c>
      <c r="E129" s="216" t="s">
        <v>87</v>
      </c>
      <c r="F129" s="216" t="s">
        <v>134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SUM(P130:P186)</f>
        <v>0</v>
      </c>
      <c r="Q129" s="210"/>
      <c r="R129" s="211">
        <f>SUM(R130:R186)</f>
        <v>0.00050000000000000001</v>
      </c>
      <c r="S129" s="210"/>
      <c r="T129" s="212">
        <f>SUM(T130:T186)</f>
        <v>19.258500000000002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87</v>
      </c>
      <c r="AT129" s="214" t="s">
        <v>78</v>
      </c>
      <c r="AU129" s="214" t="s">
        <v>87</v>
      </c>
      <c r="AY129" s="213" t="s">
        <v>133</v>
      </c>
      <c r="BK129" s="215">
        <f>SUM(BK130:BK186)</f>
        <v>0</v>
      </c>
    </row>
    <row r="130" s="2" customFormat="1" ht="76.35" customHeight="1">
      <c r="A130" s="38"/>
      <c r="B130" s="39"/>
      <c r="C130" s="218" t="s">
        <v>87</v>
      </c>
      <c r="D130" s="218" t="s">
        <v>135</v>
      </c>
      <c r="E130" s="219" t="s">
        <v>136</v>
      </c>
      <c r="F130" s="220" t="s">
        <v>137</v>
      </c>
      <c r="G130" s="221" t="s">
        <v>138</v>
      </c>
      <c r="H130" s="222">
        <v>23.5</v>
      </c>
      <c r="I130" s="223"/>
      <c r="J130" s="224">
        <f>ROUND(I130*H130,2)</f>
        <v>0</v>
      </c>
      <c r="K130" s="220" t="s">
        <v>139</v>
      </c>
      <c r="L130" s="44"/>
      <c r="M130" s="225" t="s">
        <v>1</v>
      </c>
      <c r="N130" s="226" t="s">
        <v>44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0.255</v>
      </c>
      <c r="T130" s="228">
        <f>S130*H130</f>
        <v>5.9924999999999997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140</v>
      </c>
      <c r="AT130" s="229" t="s">
        <v>135</v>
      </c>
      <c r="AU130" s="229" t="s">
        <v>89</v>
      </c>
      <c r="AY130" s="17" t="s">
        <v>133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87</v>
      </c>
      <c r="BK130" s="230">
        <f>ROUND(I130*H130,2)</f>
        <v>0</v>
      </c>
      <c r="BL130" s="17" t="s">
        <v>140</v>
      </c>
      <c r="BM130" s="229" t="s">
        <v>141</v>
      </c>
    </row>
    <row r="131" s="13" customFormat="1">
      <c r="A131" s="13"/>
      <c r="B131" s="231"/>
      <c r="C131" s="232"/>
      <c r="D131" s="233" t="s">
        <v>142</v>
      </c>
      <c r="E131" s="234" t="s">
        <v>1</v>
      </c>
      <c r="F131" s="235" t="s">
        <v>143</v>
      </c>
      <c r="G131" s="232"/>
      <c r="H131" s="234" t="s">
        <v>1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142</v>
      </c>
      <c r="AU131" s="241" t="s">
        <v>89</v>
      </c>
      <c r="AV131" s="13" t="s">
        <v>87</v>
      </c>
      <c r="AW131" s="13" t="s">
        <v>35</v>
      </c>
      <c r="AX131" s="13" t="s">
        <v>79</v>
      </c>
      <c r="AY131" s="241" t="s">
        <v>133</v>
      </c>
    </row>
    <row r="132" s="13" customFormat="1">
      <c r="A132" s="13"/>
      <c r="B132" s="231"/>
      <c r="C132" s="232"/>
      <c r="D132" s="233" t="s">
        <v>142</v>
      </c>
      <c r="E132" s="234" t="s">
        <v>1</v>
      </c>
      <c r="F132" s="235" t="s">
        <v>144</v>
      </c>
      <c r="G132" s="232"/>
      <c r="H132" s="234" t="s">
        <v>1</v>
      </c>
      <c r="I132" s="236"/>
      <c r="J132" s="232"/>
      <c r="K132" s="232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142</v>
      </c>
      <c r="AU132" s="241" t="s">
        <v>89</v>
      </c>
      <c r="AV132" s="13" t="s">
        <v>87</v>
      </c>
      <c r="AW132" s="13" t="s">
        <v>35</v>
      </c>
      <c r="AX132" s="13" t="s">
        <v>79</v>
      </c>
      <c r="AY132" s="241" t="s">
        <v>133</v>
      </c>
    </row>
    <row r="133" s="14" customFormat="1">
      <c r="A133" s="14"/>
      <c r="B133" s="242"/>
      <c r="C133" s="243"/>
      <c r="D133" s="233" t="s">
        <v>142</v>
      </c>
      <c r="E133" s="244" t="s">
        <v>1</v>
      </c>
      <c r="F133" s="245" t="s">
        <v>145</v>
      </c>
      <c r="G133" s="243"/>
      <c r="H133" s="246">
        <v>23.5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142</v>
      </c>
      <c r="AU133" s="252" t="s">
        <v>89</v>
      </c>
      <c r="AV133" s="14" t="s">
        <v>89</v>
      </c>
      <c r="AW133" s="14" t="s">
        <v>35</v>
      </c>
      <c r="AX133" s="14" t="s">
        <v>79</v>
      </c>
      <c r="AY133" s="252" t="s">
        <v>133</v>
      </c>
    </row>
    <row r="134" s="15" customFormat="1">
      <c r="A134" s="15"/>
      <c r="B134" s="253"/>
      <c r="C134" s="254"/>
      <c r="D134" s="233" t="s">
        <v>142</v>
      </c>
      <c r="E134" s="255" t="s">
        <v>1</v>
      </c>
      <c r="F134" s="256" t="s">
        <v>146</v>
      </c>
      <c r="G134" s="254"/>
      <c r="H134" s="257">
        <v>23.5</v>
      </c>
      <c r="I134" s="258"/>
      <c r="J134" s="254"/>
      <c r="K134" s="254"/>
      <c r="L134" s="259"/>
      <c r="M134" s="260"/>
      <c r="N134" s="261"/>
      <c r="O134" s="261"/>
      <c r="P134" s="261"/>
      <c r="Q134" s="261"/>
      <c r="R134" s="261"/>
      <c r="S134" s="261"/>
      <c r="T134" s="26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3" t="s">
        <v>142</v>
      </c>
      <c r="AU134" s="263" t="s">
        <v>89</v>
      </c>
      <c r="AV134" s="15" t="s">
        <v>140</v>
      </c>
      <c r="AW134" s="15" t="s">
        <v>35</v>
      </c>
      <c r="AX134" s="15" t="s">
        <v>87</v>
      </c>
      <c r="AY134" s="263" t="s">
        <v>133</v>
      </c>
    </row>
    <row r="135" s="2" customFormat="1" ht="55.5" customHeight="1">
      <c r="A135" s="38"/>
      <c r="B135" s="39"/>
      <c r="C135" s="218" t="s">
        <v>89</v>
      </c>
      <c r="D135" s="218" t="s">
        <v>135</v>
      </c>
      <c r="E135" s="219" t="s">
        <v>147</v>
      </c>
      <c r="F135" s="220" t="s">
        <v>148</v>
      </c>
      <c r="G135" s="221" t="s">
        <v>138</v>
      </c>
      <c r="H135" s="222">
        <v>3</v>
      </c>
      <c r="I135" s="223"/>
      <c r="J135" s="224">
        <f>ROUND(I135*H135,2)</f>
        <v>0</v>
      </c>
      <c r="K135" s="220" t="s">
        <v>139</v>
      </c>
      <c r="L135" s="44"/>
      <c r="M135" s="225" t="s">
        <v>1</v>
      </c>
      <c r="N135" s="226" t="s">
        <v>44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0.41699999999999998</v>
      </c>
      <c r="T135" s="228">
        <f>S135*H135</f>
        <v>1.2509999999999999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140</v>
      </c>
      <c r="AT135" s="229" t="s">
        <v>135</v>
      </c>
      <c r="AU135" s="229" t="s">
        <v>89</v>
      </c>
      <c r="AY135" s="17" t="s">
        <v>133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87</v>
      </c>
      <c r="BK135" s="230">
        <f>ROUND(I135*H135,2)</f>
        <v>0</v>
      </c>
      <c r="BL135" s="17" t="s">
        <v>140</v>
      </c>
      <c r="BM135" s="229" t="s">
        <v>149</v>
      </c>
    </row>
    <row r="136" s="13" customFormat="1">
      <c r="A136" s="13"/>
      <c r="B136" s="231"/>
      <c r="C136" s="232"/>
      <c r="D136" s="233" t="s">
        <v>142</v>
      </c>
      <c r="E136" s="234" t="s">
        <v>1</v>
      </c>
      <c r="F136" s="235" t="s">
        <v>150</v>
      </c>
      <c r="G136" s="232"/>
      <c r="H136" s="234" t="s">
        <v>1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142</v>
      </c>
      <c r="AU136" s="241" t="s">
        <v>89</v>
      </c>
      <c r="AV136" s="13" t="s">
        <v>87</v>
      </c>
      <c r="AW136" s="13" t="s">
        <v>35</v>
      </c>
      <c r="AX136" s="13" t="s">
        <v>79</v>
      </c>
      <c r="AY136" s="241" t="s">
        <v>133</v>
      </c>
    </row>
    <row r="137" s="13" customFormat="1">
      <c r="A137" s="13"/>
      <c r="B137" s="231"/>
      <c r="C137" s="232"/>
      <c r="D137" s="233" t="s">
        <v>142</v>
      </c>
      <c r="E137" s="234" t="s">
        <v>1</v>
      </c>
      <c r="F137" s="235" t="s">
        <v>151</v>
      </c>
      <c r="G137" s="232"/>
      <c r="H137" s="234" t="s">
        <v>1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142</v>
      </c>
      <c r="AU137" s="241" t="s">
        <v>89</v>
      </c>
      <c r="AV137" s="13" t="s">
        <v>87</v>
      </c>
      <c r="AW137" s="13" t="s">
        <v>35</v>
      </c>
      <c r="AX137" s="13" t="s">
        <v>79</v>
      </c>
      <c r="AY137" s="241" t="s">
        <v>133</v>
      </c>
    </row>
    <row r="138" s="14" customFormat="1">
      <c r="A138" s="14"/>
      <c r="B138" s="242"/>
      <c r="C138" s="243"/>
      <c r="D138" s="233" t="s">
        <v>142</v>
      </c>
      <c r="E138" s="244" t="s">
        <v>1</v>
      </c>
      <c r="F138" s="245" t="s">
        <v>152</v>
      </c>
      <c r="G138" s="243"/>
      <c r="H138" s="246">
        <v>3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142</v>
      </c>
      <c r="AU138" s="252" t="s">
        <v>89</v>
      </c>
      <c r="AV138" s="14" t="s">
        <v>89</v>
      </c>
      <c r="AW138" s="14" t="s">
        <v>35</v>
      </c>
      <c r="AX138" s="14" t="s">
        <v>79</v>
      </c>
      <c r="AY138" s="252" t="s">
        <v>133</v>
      </c>
    </row>
    <row r="139" s="15" customFormat="1">
      <c r="A139" s="15"/>
      <c r="B139" s="253"/>
      <c r="C139" s="254"/>
      <c r="D139" s="233" t="s">
        <v>142</v>
      </c>
      <c r="E139" s="255" t="s">
        <v>1</v>
      </c>
      <c r="F139" s="256" t="s">
        <v>146</v>
      </c>
      <c r="G139" s="254"/>
      <c r="H139" s="257">
        <v>3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142</v>
      </c>
      <c r="AU139" s="263" t="s">
        <v>89</v>
      </c>
      <c r="AV139" s="15" t="s">
        <v>140</v>
      </c>
      <c r="AW139" s="15" t="s">
        <v>35</v>
      </c>
      <c r="AX139" s="15" t="s">
        <v>87</v>
      </c>
      <c r="AY139" s="263" t="s">
        <v>133</v>
      </c>
    </row>
    <row r="140" s="2" customFormat="1" ht="55.5" customHeight="1">
      <c r="A140" s="38"/>
      <c r="B140" s="39"/>
      <c r="C140" s="218" t="s">
        <v>153</v>
      </c>
      <c r="D140" s="218" t="s">
        <v>135</v>
      </c>
      <c r="E140" s="219" t="s">
        <v>154</v>
      </c>
      <c r="F140" s="220" t="s">
        <v>155</v>
      </c>
      <c r="G140" s="221" t="s">
        <v>138</v>
      </c>
      <c r="H140" s="222">
        <v>23.5</v>
      </c>
      <c r="I140" s="223"/>
      <c r="J140" s="224">
        <f>ROUND(I140*H140,2)</f>
        <v>0</v>
      </c>
      <c r="K140" s="220" t="s">
        <v>139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0.28999999999999998</v>
      </c>
      <c r="T140" s="228">
        <f>S140*H140</f>
        <v>6.8149999999999995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140</v>
      </c>
      <c r="AT140" s="229" t="s">
        <v>135</v>
      </c>
      <c r="AU140" s="229" t="s">
        <v>89</v>
      </c>
      <c r="AY140" s="17" t="s">
        <v>133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140</v>
      </c>
      <c r="BM140" s="229" t="s">
        <v>156</v>
      </c>
    </row>
    <row r="141" s="13" customFormat="1">
      <c r="A141" s="13"/>
      <c r="B141" s="231"/>
      <c r="C141" s="232"/>
      <c r="D141" s="233" t="s">
        <v>142</v>
      </c>
      <c r="E141" s="234" t="s">
        <v>1</v>
      </c>
      <c r="F141" s="235" t="s">
        <v>143</v>
      </c>
      <c r="G141" s="232"/>
      <c r="H141" s="234" t="s">
        <v>1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142</v>
      </c>
      <c r="AU141" s="241" t="s">
        <v>89</v>
      </c>
      <c r="AV141" s="13" t="s">
        <v>87</v>
      </c>
      <c r="AW141" s="13" t="s">
        <v>35</v>
      </c>
      <c r="AX141" s="13" t="s">
        <v>79</v>
      </c>
      <c r="AY141" s="241" t="s">
        <v>133</v>
      </c>
    </row>
    <row r="142" s="13" customFormat="1">
      <c r="A142" s="13"/>
      <c r="B142" s="231"/>
      <c r="C142" s="232"/>
      <c r="D142" s="233" t="s">
        <v>142</v>
      </c>
      <c r="E142" s="234" t="s">
        <v>1</v>
      </c>
      <c r="F142" s="235" t="s">
        <v>144</v>
      </c>
      <c r="G142" s="232"/>
      <c r="H142" s="234" t="s">
        <v>1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142</v>
      </c>
      <c r="AU142" s="241" t="s">
        <v>89</v>
      </c>
      <c r="AV142" s="13" t="s">
        <v>87</v>
      </c>
      <c r="AW142" s="13" t="s">
        <v>35</v>
      </c>
      <c r="AX142" s="13" t="s">
        <v>79</v>
      </c>
      <c r="AY142" s="241" t="s">
        <v>133</v>
      </c>
    </row>
    <row r="143" s="14" customFormat="1">
      <c r="A143" s="14"/>
      <c r="B143" s="242"/>
      <c r="C143" s="243"/>
      <c r="D143" s="233" t="s">
        <v>142</v>
      </c>
      <c r="E143" s="244" t="s">
        <v>1</v>
      </c>
      <c r="F143" s="245" t="s">
        <v>145</v>
      </c>
      <c r="G143" s="243"/>
      <c r="H143" s="246">
        <v>23.5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142</v>
      </c>
      <c r="AU143" s="252" t="s">
        <v>89</v>
      </c>
      <c r="AV143" s="14" t="s">
        <v>89</v>
      </c>
      <c r="AW143" s="14" t="s">
        <v>35</v>
      </c>
      <c r="AX143" s="14" t="s">
        <v>79</v>
      </c>
      <c r="AY143" s="252" t="s">
        <v>133</v>
      </c>
    </row>
    <row r="144" s="15" customFormat="1">
      <c r="A144" s="15"/>
      <c r="B144" s="253"/>
      <c r="C144" s="254"/>
      <c r="D144" s="233" t="s">
        <v>142</v>
      </c>
      <c r="E144" s="255" t="s">
        <v>1</v>
      </c>
      <c r="F144" s="256" t="s">
        <v>146</v>
      </c>
      <c r="G144" s="254"/>
      <c r="H144" s="257">
        <v>23.5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3" t="s">
        <v>142</v>
      </c>
      <c r="AU144" s="263" t="s">
        <v>89</v>
      </c>
      <c r="AV144" s="15" t="s">
        <v>140</v>
      </c>
      <c r="AW144" s="15" t="s">
        <v>35</v>
      </c>
      <c r="AX144" s="15" t="s">
        <v>87</v>
      </c>
      <c r="AY144" s="263" t="s">
        <v>133</v>
      </c>
    </row>
    <row r="145" s="2" customFormat="1" ht="44.25" customHeight="1">
      <c r="A145" s="38"/>
      <c r="B145" s="39"/>
      <c r="C145" s="218" t="s">
        <v>140</v>
      </c>
      <c r="D145" s="218" t="s">
        <v>135</v>
      </c>
      <c r="E145" s="219" t="s">
        <v>157</v>
      </c>
      <c r="F145" s="220" t="s">
        <v>158</v>
      </c>
      <c r="G145" s="221" t="s">
        <v>159</v>
      </c>
      <c r="H145" s="222">
        <v>10</v>
      </c>
      <c r="I145" s="223"/>
      <c r="J145" s="224">
        <f>ROUND(I145*H145,2)</f>
        <v>0</v>
      </c>
      <c r="K145" s="220" t="s">
        <v>139</v>
      </c>
      <c r="L145" s="44"/>
      <c r="M145" s="225" t="s">
        <v>1</v>
      </c>
      <c r="N145" s="226" t="s">
        <v>44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0.23000000000000001</v>
      </c>
      <c r="T145" s="228">
        <f>S145*H145</f>
        <v>2.3000000000000003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140</v>
      </c>
      <c r="AT145" s="229" t="s">
        <v>135</v>
      </c>
      <c r="AU145" s="229" t="s">
        <v>89</v>
      </c>
      <c r="AY145" s="17" t="s">
        <v>133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87</v>
      </c>
      <c r="BK145" s="230">
        <f>ROUND(I145*H145,2)</f>
        <v>0</v>
      </c>
      <c r="BL145" s="17" t="s">
        <v>140</v>
      </c>
      <c r="BM145" s="229" t="s">
        <v>160</v>
      </c>
    </row>
    <row r="146" s="13" customFormat="1">
      <c r="A146" s="13"/>
      <c r="B146" s="231"/>
      <c r="C146" s="232"/>
      <c r="D146" s="233" t="s">
        <v>142</v>
      </c>
      <c r="E146" s="234" t="s">
        <v>1</v>
      </c>
      <c r="F146" s="235" t="s">
        <v>143</v>
      </c>
      <c r="G146" s="232"/>
      <c r="H146" s="234" t="s">
        <v>1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142</v>
      </c>
      <c r="AU146" s="241" t="s">
        <v>89</v>
      </c>
      <c r="AV146" s="13" t="s">
        <v>87</v>
      </c>
      <c r="AW146" s="13" t="s">
        <v>35</v>
      </c>
      <c r="AX146" s="13" t="s">
        <v>79</v>
      </c>
      <c r="AY146" s="241" t="s">
        <v>133</v>
      </c>
    </row>
    <row r="147" s="14" customFormat="1">
      <c r="A147" s="14"/>
      <c r="B147" s="242"/>
      <c r="C147" s="243"/>
      <c r="D147" s="233" t="s">
        <v>142</v>
      </c>
      <c r="E147" s="244" t="s">
        <v>1</v>
      </c>
      <c r="F147" s="245" t="s">
        <v>161</v>
      </c>
      <c r="G147" s="243"/>
      <c r="H147" s="246">
        <v>10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142</v>
      </c>
      <c r="AU147" s="252" t="s">
        <v>89</v>
      </c>
      <c r="AV147" s="14" t="s">
        <v>89</v>
      </c>
      <c r="AW147" s="14" t="s">
        <v>35</v>
      </c>
      <c r="AX147" s="14" t="s">
        <v>79</v>
      </c>
      <c r="AY147" s="252" t="s">
        <v>133</v>
      </c>
    </row>
    <row r="148" s="15" customFormat="1">
      <c r="A148" s="15"/>
      <c r="B148" s="253"/>
      <c r="C148" s="254"/>
      <c r="D148" s="233" t="s">
        <v>142</v>
      </c>
      <c r="E148" s="255" t="s">
        <v>1</v>
      </c>
      <c r="F148" s="256" t="s">
        <v>146</v>
      </c>
      <c r="G148" s="254"/>
      <c r="H148" s="257">
        <v>10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3" t="s">
        <v>142</v>
      </c>
      <c r="AU148" s="263" t="s">
        <v>89</v>
      </c>
      <c r="AV148" s="15" t="s">
        <v>140</v>
      </c>
      <c r="AW148" s="15" t="s">
        <v>35</v>
      </c>
      <c r="AX148" s="15" t="s">
        <v>87</v>
      </c>
      <c r="AY148" s="263" t="s">
        <v>133</v>
      </c>
    </row>
    <row r="149" s="2" customFormat="1" ht="44.25" customHeight="1">
      <c r="A149" s="38"/>
      <c r="B149" s="39"/>
      <c r="C149" s="218" t="s">
        <v>162</v>
      </c>
      <c r="D149" s="218" t="s">
        <v>135</v>
      </c>
      <c r="E149" s="219" t="s">
        <v>163</v>
      </c>
      <c r="F149" s="220" t="s">
        <v>164</v>
      </c>
      <c r="G149" s="221" t="s">
        <v>159</v>
      </c>
      <c r="H149" s="222">
        <v>10</v>
      </c>
      <c r="I149" s="223"/>
      <c r="J149" s="224">
        <f>ROUND(I149*H149,2)</f>
        <v>0</v>
      </c>
      <c r="K149" s="220" t="s">
        <v>139</v>
      </c>
      <c r="L149" s="44"/>
      <c r="M149" s="225" t="s">
        <v>1</v>
      </c>
      <c r="N149" s="226" t="s">
        <v>44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0.28999999999999998</v>
      </c>
      <c r="T149" s="228">
        <f>S149*H149</f>
        <v>2.8999999999999999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140</v>
      </c>
      <c r="AT149" s="229" t="s">
        <v>135</v>
      </c>
      <c r="AU149" s="229" t="s">
        <v>89</v>
      </c>
      <c r="AY149" s="17" t="s">
        <v>133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87</v>
      </c>
      <c r="BK149" s="230">
        <f>ROUND(I149*H149,2)</f>
        <v>0</v>
      </c>
      <c r="BL149" s="17" t="s">
        <v>140</v>
      </c>
      <c r="BM149" s="229" t="s">
        <v>165</v>
      </c>
    </row>
    <row r="150" s="13" customFormat="1">
      <c r="A150" s="13"/>
      <c r="B150" s="231"/>
      <c r="C150" s="232"/>
      <c r="D150" s="233" t="s">
        <v>142</v>
      </c>
      <c r="E150" s="234" t="s">
        <v>1</v>
      </c>
      <c r="F150" s="235" t="s">
        <v>150</v>
      </c>
      <c r="G150" s="232"/>
      <c r="H150" s="234" t="s">
        <v>1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142</v>
      </c>
      <c r="AU150" s="241" t="s">
        <v>89</v>
      </c>
      <c r="AV150" s="13" t="s">
        <v>87</v>
      </c>
      <c r="AW150" s="13" t="s">
        <v>35</v>
      </c>
      <c r="AX150" s="13" t="s">
        <v>79</v>
      </c>
      <c r="AY150" s="241" t="s">
        <v>133</v>
      </c>
    </row>
    <row r="151" s="14" customFormat="1">
      <c r="A151" s="14"/>
      <c r="B151" s="242"/>
      <c r="C151" s="243"/>
      <c r="D151" s="233" t="s">
        <v>142</v>
      </c>
      <c r="E151" s="244" t="s">
        <v>1</v>
      </c>
      <c r="F151" s="245" t="s">
        <v>161</v>
      </c>
      <c r="G151" s="243"/>
      <c r="H151" s="246">
        <v>10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142</v>
      </c>
      <c r="AU151" s="252" t="s">
        <v>89</v>
      </c>
      <c r="AV151" s="14" t="s">
        <v>89</v>
      </c>
      <c r="AW151" s="14" t="s">
        <v>35</v>
      </c>
      <c r="AX151" s="14" t="s">
        <v>79</v>
      </c>
      <c r="AY151" s="252" t="s">
        <v>133</v>
      </c>
    </row>
    <row r="152" s="15" customFormat="1">
      <c r="A152" s="15"/>
      <c r="B152" s="253"/>
      <c r="C152" s="254"/>
      <c r="D152" s="233" t="s">
        <v>142</v>
      </c>
      <c r="E152" s="255" t="s">
        <v>1</v>
      </c>
      <c r="F152" s="256" t="s">
        <v>146</v>
      </c>
      <c r="G152" s="254"/>
      <c r="H152" s="257">
        <v>10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3" t="s">
        <v>142</v>
      </c>
      <c r="AU152" s="263" t="s">
        <v>89</v>
      </c>
      <c r="AV152" s="15" t="s">
        <v>140</v>
      </c>
      <c r="AW152" s="15" t="s">
        <v>35</v>
      </c>
      <c r="AX152" s="15" t="s">
        <v>87</v>
      </c>
      <c r="AY152" s="263" t="s">
        <v>133</v>
      </c>
    </row>
    <row r="153" s="2" customFormat="1" ht="24.15" customHeight="1">
      <c r="A153" s="38"/>
      <c r="B153" s="39"/>
      <c r="C153" s="218" t="s">
        <v>166</v>
      </c>
      <c r="D153" s="218" t="s">
        <v>135</v>
      </c>
      <c r="E153" s="219" t="s">
        <v>167</v>
      </c>
      <c r="F153" s="220" t="s">
        <v>168</v>
      </c>
      <c r="G153" s="221" t="s">
        <v>138</v>
      </c>
      <c r="H153" s="222">
        <v>40.740000000000002</v>
      </c>
      <c r="I153" s="223"/>
      <c r="J153" s="224">
        <f>ROUND(I153*H153,2)</f>
        <v>0</v>
      </c>
      <c r="K153" s="220" t="s">
        <v>139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140</v>
      </c>
      <c r="AT153" s="229" t="s">
        <v>135</v>
      </c>
      <c r="AU153" s="229" t="s">
        <v>89</v>
      </c>
      <c r="AY153" s="17" t="s">
        <v>133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140</v>
      </c>
      <c r="BM153" s="229" t="s">
        <v>169</v>
      </c>
    </row>
    <row r="154" s="13" customFormat="1">
      <c r="A154" s="13"/>
      <c r="B154" s="231"/>
      <c r="C154" s="232"/>
      <c r="D154" s="233" t="s">
        <v>142</v>
      </c>
      <c r="E154" s="234" t="s">
        <v>1</v>
      </c>
      <c r="F154" s="235" t="s">
        <v>170</v>
      </c>
      <c r="G154" s="232"/>
      <c r="H154" s="234" t="s">
        <v>1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142</v>
      </c>
      <c r="AU154" s="241" t="s">
        <v>89</v>
      </c>
      <c r="AV154" s="13" t="s">
        <v>87</v>
      </c>
      <c r="AW154" s="13" t="s">
        <v>35</v>
      </c>
      <c r="AX154" s="13" t="s">
        <v>79</v>
      </c>
      <c r="AY154" s="241" t="s">
        <v>133</v>
      </c>
    </row>
    <row r="155" s="14" customFormat="1">
      <c r="A155" s="14"/>
      <c r="B155" s="242"/>
      <c r="C155" s="243"/>
      <c r="D155" s="233" t="s">
        <v>142</v>
      </c>
      <c r="E155" s="244" t="s">
        <v>1</v>
      </c>
      <c r="F155" s="245" t="s">
        <v>171</v>
      </c>
      <c r="G155" s="243"/>
      <c r="H155" s="246">
        <v>40.740000000000002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2" t="s">
        <v>142</v>
      </c>
      <c r="AU155" s="252" t="s">
        <v>89</v>
      </c>
      <c r="AV155" s="14" t="s">
        <v>89</v>
      </c>
      <c r="AW155" s="14" t="s">
        <v>35</v>
      </c>
      <c r="AX155" s="14" t="s">
        <v>79</v>
      </c>
      <c r="AY155" s="252" t="s">
        <v>133</v>
      </c>
    </row>
    <row r="156" s="15" customFormat="1">
      <c r="A156" s="15"/>
      <c r="B156" s="253"/>
      <c r="C156" s="254"/>
      <c r="D156" s="233" t="s">
        <v>142</v>
      </c>
      <c r="E156" s="255" t="s">
        <v>1</v>
      </c>
      <c r="F156" s="256" t="s">
        <v>146</v>
      </c>
      <c r="G156" s="254"/>
      <c r="H156" s="257">
        <v>40.740000000000002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3" t="s">
        <v>142</v>
      </c>
      <c r="AU156" s="263" t="s">
        <v>89</v>
      </c>
      <c r="AV156" s="15" t="s">
        <v>140</v>
      </c>
      <c r="AW156" s="15" t="s">
        <v>35</v>
      </c>
      <c r="AX156" s="15" t="s">
        <v>87</v>
      </c>
      <c r="AY156" s="263" t="s">
        <v>133</v>
      </c>
    </row>
    <row r="157" s="2" customFormat="1" ht="24.15" customHeight="1">
      <c r="A157" s="38"/>
      <c r="B157" s="39"/>
      <c r="C157" s="218" t="s">
        <v>172</v>
      </c>
      <c r="D157" s="218" t="s">
        <v>135</v>
      </c>
      <c r="E157" s="219" t="s">
        <v>173</v>
      </c>
      <c r="F157" s="220" t="s">
        <v>174</v>
      </c>
      <c r="G157" s="221" t="s">
        <v>138</v>
      </c>
      <c r="H157" s="222">
        <v>40.32</v>
      </c>
      <c r="I157" s="223"/>
      <c r="J157" s="224">
        <f>ROUND(I157*H157,2)</f>
        <v>0</v>
      </c>
      <c r="K157" s="220" t="s">
        <v>139</v>
      </c>
      <c r="L157" s="44"/>
      <c r="M157" s="225" t="s">
        <v>1</v>
      </c>
      <c r="N157" s="226" t="s">
        <v>44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140</v>
      </c>
      <c r="AT157" s="229" t="s">
        <v>135</v>
      </c>
      <c r="AU157" s="229" t="s">
        <v>89</v>
      </c>
      <c r="AY157" s="17" t="s">
        <v>133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87</v>
      </c>
      <c r="BK157" s="230">
        <f>ROUND(I157*H157,2)</f>
        <v>0</v>
      </c>
      <c r="BL157" s="17" t="s">
        <v>140</v>
      </c>
      <c r="BM157" s="229" t="s">
        <v>175</v>
      </c>
    </row>
    <row r="158" s="13" customFormat="1">
      <c r="A158" s="13"/>
      <c r="B158" s="231"/>
      <c r="C158" s="232"/>
      <c r="D158" s="233" t="s">
        <v>142</v>
      </c>
      <c r="E158" s="234" t="s">
        <v>1</v>
      </c>
      <c r="F158" s="235" t="s">
        <v>176</v>
      </c>
      <c r="G158" s="232"/>
      <c r="H158" s="234" t="s">
        <v>1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142</v>
      </c>
      <c r="AU158" s="241" t="s">
        <v>89</v>
      </c>
      <c r="AV158" s="13" t="s">
        <v>87</v>
      </c>
      <c r="AW158" s="13" t="s">
        <v>35</v>
      </c>
      <c r="AX158" s="13" t="s">
        <v>79</v>
      </c>
      <c r="AY158" s="241" t="s">
        <v>133</v>
      </c>
    </row>
    <row r="159" s="14" customFormat="1">
      <c r="A159" s="14"/>
      <c r="B159" s="242"/>
      <c r="C159" s="243"/>
      <c r="D159" s="233" t="s">
        <v>142</v>
      </c>
      <c r="E159" s="244" t="s">
        <v>1</v>
      </c>
      <c r="F159" s="245" t="s">
        <v>177</v>
      </c>
      <c r="G159" s="243"/>
      <c r="H159" s="246">
        <v>40.32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2" t="s">
        <v>142</v>
      </c>
      <c r="AU159" s="252" t="s">
        <v>89</v>
      </c>
      <c r="AV159" s="14" t="s">
        <v>89</v>
      </c>
      <c r="AW159" s="14" t="s">
        <v>35</v>
      </c>
      <c r="AX159" s="14" t="s">
        <v>79</v>
      </c>
      <c r="AY159" s="252" t="s">
        <v>133</v>
      </c>
    </row>
    <row r="160" s="15" customFormat="1">
      <c r="A160" s="15"/>
      <c r="B160" s="253"/>
      <c r="C160" s="254"/>
      <c r="D160" s="233" t="s">
        <v>142</v>
      </c>
      <c r="E160" s="255" t="s">
        <v>1</v>
      </c>
      <c r="F160" s="256" t="s">
        <v>146</v>
      </c>
      <c r="G160" s="254"/>
      <c r="H160" s="257">
        <v>40.32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3" t="s">
        <v>142</v>
      </c>
      <c r="AU160" s="263" t="s">
        <v>89</v>
      </c>
      <c r="AV160" s="15" t="s">
        <v>140</v>
      </c>
      <c r="AW160" s="15" t="s">
        <v>35</v>
      </c>
      <c r="AX160" s="15" t="s">
        <v>87</v>
      </c>
      <c r="AY160" s="263" t="s">
        <v>133</v>
      </c>
    </row>
    <row r="161" s="2" customFormat="1" ht="62.7" customHeight="1">
      <c r="A161" s="38"/>
      <c r="B161" s="39"/>
      <c r="C161" s="218" t="s">
        <v>178</v>
      </c>
      <c r="D161" s="218" t="s">
        <v>135</v>
      </c>
      <c r="E161" s="219" t="s">
        <v>179</v>
      </c>
      <c r="F161" s="220" t="s">
        <v>180</v>
      </c>
      <c r="G161" s="221" t="s">
        <v>181</v>
      </c>
      <c r="H161" s="222">
        <v>17.280999999999999</v>
      </c>
      <c r="I161" s="223"/>
      <c r="J161" s="224">
        <f>ROUND(I161*H161,2)</f>
        <v>0</v>
      </c>
      <c r="K161" s="220" t="s">
        <v>139</v>
      </c>
      <c r="L161" s="44"/>
      <c r="M161" s="225" t="s">
        <v>1</v>
      </c>
      <c r="N161" s="226" t="s">
        <v>44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140</v>
      </c>
      <c r="AT161" s="229" t="s">
        <v>135</v>
      </c>
      <c r="AU161" s="229" t="s">
        <v>89</v>
      </c>
      <c r="AY161" s="17" t="s">
        <v>133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87</v>
      </c>
      <c r="BK161" s="230">
        <f>ROUND(I161*H161,2)</f>
        <v>0</v>
      </c>
      <c r="BL161" s="17" t="s">
        <v>140</v>
      </c>
      <c r="BM161" s="229" t="s">
        <v>182</v>
      </c>
    </row>
    <row r="162" s="14" customFormat="1">
      <c r="A162" s="14"/>
      <c r="B162" s="242"/>
      <c r="C162" s="243"/>
      <c r="D162" s="233" t="s">
        <v>142</v>
      </c>
      <c r="E162" s="244" t="s">
        <v>1</v>
      </c>
      <c r="F162" s="245" t="s">
        <v>183</v>
      </c>
      <c r="G162" s="243"/>
      <c r="H162" s="246">
        <v>10.185000000000001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142</v>
      </c>
      <c r="AU162" s="252" t="s">
        <v>89</v>
      </c>
      <c r="AV162" s="14" t="s">
        <v>89</v>
      </c>
      <c r="AW162" s="14" t="s">
        <v>35</v>
      </c>
      <c r="AX162" s="14" t="s">
        <v>79</v>
      </c>
      <c r="AY162" s="252" t="s">
        <v>133</v>
      </c>
    </row>
    <row r="163" s="14" customFormat="1">
      <c r="A163" s="14"/>
      <c r="B163" s="242"/>
      <c r="C163" s="243"/>
      <c r="D163" s="233" t="s">
        <v>142</v>
      </c>
      <c r="E163" s="244" t="s">
        <v>1</v>
      </c>
      <c r="F163" s="245" t="s">
        <v>184</v>
      </c>
      <c r="G163" s="243"/>
      <c r="H163" s="246">
        <v>12.096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142</v>
      </c>
      <c r="AU163" s="252" t="s">
        <v>89</v>
      </c>
      <c r="AV163" s="14" t="s">
        <v>89</v>
      </c>
      <c r="AW163" s="14" t="s">
        <v>35</v>
      </c>
      <c r="AX163" s="14" t="s">
        <v>79</v>
      </c>
      <c r="AY163" s="252" t="s">
        <v>133</v>
      </c>
    </row>
    <row r="164" s="14" customFormat="1">
      <c r="A164" s="14"/>
      <c r="B164" s="242"/>
      <c r="C164" s="243"/>
      <c r="D164" s="233" t="s">
        <v>142</v>
      </c>
      <c r="E164" s="244" t="s">
        <v>1</v>
      </c>
      <c r="F164" s="245" t="s">
        <v>185</v>
      </c>
      <c r="G164" s="243"/>
      <c r="H164" s="246">
        <v>-5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142</v>
      </c>
      <c r="AU164" s="252" t="s">
        <v>89</v>
      </c>
      <c r="AV164" s="14" t="s">
        <v>89</v>
      </c>
      <c r="AW164" s="14" t="s">
        <v>35</v>
      </c>
      <c r="AX164" s="14" t="s">
        <v>79</v>
      </c>
      <c r="AY164" s="252" t="s">
        <v>133</v>
      </c>
    </row>
    <row r="165" s="15" customFormat="1">
      <c r="A165" s="15"/>
      <c r="B165" s="253"/>
      <c r="C165" s="254"/>
      <c r="D165" s="233" t="s">
        <v>142</v>
      </c>
      <c r="E165" s="255" t="s">
        <v>1</v>
      </c>
      <c r="F165" s="256" t="s">
        <v>146</v>
      </c>
      <c r="G165" s="254"/>
      <c r="H165" s="257">
        <v>17.280999999999999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142</v>
      </c>
      <c r="AU165" s="263" t="s">
        <v>89</v>
      </c>
      <c r="AV165" s="15" t="s">
        <v>140</v>
      </c>
      <c r="AW165" s="15" t="s">
        <v>35</v>
      </c>
      <c r="AX165" s="15" t="s">
        <v>87</v>
      </c>
      <c r="AY165" s="263" t="s">
        <v>133</v>
      </c>
    </row>
    <row r="166" s="2" customFormat="1" ht="37.8" customHeight="1">
      <c r="A166" s="38"/>
      <c r="B166" s="39"/>
      <c r="C166" s="218" t="s">
        <v>186</v>
      </c>
      <c r="D166" s="218" t="s">
        <v>135</v>
      </c>
      <c r="E166" s="219" t="s">
        <v>187</v>
      </c>
      <c r="F166" s="220" t="s">
        <v>188</v>
      </c>
      <c r="G166" s="221" t="s">
        <v>189</v>
      </c>
      <c r="H166" s="222">
        <v>34.561999999999998</v>
      </c>
      <c r="I166" s="223"/>
      <c r="J166" s="224">
        <f>ROUND(I166*H166,2)</f>
        <v>0</v>
      </c>
      <c r="K166" s="220" t="s">
        <v>139</v>
      </c>
      <c r="L166" s="44"/>
      <c r="M166" s="225" t="s">
        <v>1</v>
      </c>
      <c r="N166" s="226" t="s">
        <v>44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140</v>
      </c>
      <c r="AT166" s="229" t="s">
        <v>135</v>
      </c>
      <c r="AU166" s="229" t="s">
        <v>89</v>
      </c>
      <c r="AY166" s="17" t="s">
        <v>133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87</v>
      </c>
      <c r="BK166" s="230">
        <f>ROUND(I166*H166,2)</f>
        <v>0</v>
      </c>
      <c r="BL166" s="17" t="s">
        <v>140</v>
      </c>
      <c r="BM166" s="229" t="s">
        <v>190</v>
      </c>
    </row>
    <row r="167" s="14" customFormat="1">
      <c r="A167" s="14"/>
      <c r="B167" s="242"/>
      <c r="C167" s="243"/>
      <c r="D167" s="233" t="s">
        <v>142</v>
      </c>
      <c r="E167" s="244" t="s">
        <v>1</v>
      </c>
      <c r="F167" s="245" t="s">
        <v>191</v>
      </c>
      <c r="G167" s="243"/>
      <c r="H167" s="246">
        <v>34.561999999999998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142</v>
      </c>
      <c r="AU167" s="252" t="s">
        <v>89</v>
      </c>
      <c r="AV167" s="14" t="s">
        <v>89</v>
      </c>
      <c r="AW167" s="14" t="s">
        <v>35</v>
      </c>
      <c r="AX167" s="14" t="s">
        <v>79</v>
      </c>
      <c r="AY167" s="252" t="s">
        <v>133</v>
      </c>
    </row>
    <row r="168" s="15" customFormat="1">
      <c r="A168" s="15"/>
      <c r="B168" s="253"/>
      <c r="C168" s="254"/>
      <c r="D168" s="233" t="s">
        <v>142</v>
      </c>
      <c r="E168" s="255" t="s">
        <v>1</v>
      </c>
      <c r="F168" s="256" t="s">
        <v>146</v>
      </c>
      <c r="G168" s="254"/>
      <c r="H168" s="257">
        <v>34.561999999999998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3" t="s">
        <v>142</v>
      </c>
      <c r="AU168" s="263" t="s">
        <v>89</v>
      </c>
      <c r="AV168" s="15" t="s">
        <v>140</v>
      </c>
      <c r="AW168" s="15" t="s">
        <v>35</v>
      </c>
      <c r="AX168" s="15" t="s">
        <v>87</v>
      </c>
      <c r="AY168" s="263" t="s">
        <v>133</v>
      </c>
    </row>
    <row r="169" s="2" customFormat="1" ht="37.8" customHeight="1">
      <c r="A169" s="38"/>
      <c r="B169" s="39"/>
      <c r="C169" s="218" t="s">
        <v>192</v>
      </c>
      <c r="D169" s="218" t="s">
        <v>135</v>
      </c>
      <c r="E169" s="219" t="s">
        <v>193</v>
      </c>
      <c r="F169" s="220" t="s">
        <v>194</v>
      </c>
      <c r="G169" s="221" t="s">
        <v>181</v>
      </c>
      <c r="H169" s="222">
        <v>17.280999999999999</v>
      </c>
      <c r="I169" s="223"/>
      <c r="J169" s="224">
        <f>ROUND(I169*H169,2)</f>
        <v>0</v>
      </c>
      <c r="K169" s="220" t="s">
        <v>139</v>
      </c>
      <c r="L169" s="44"/>
      <c r="M169" s="225" t="s">
        <v>1</v>
      </c>
      <c r="N169" s="226" t="s">
        <v>44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140</v>
      </c>
      <c r="AT169" s="229" t="s">
        <v>135</v>
      </c>
      <c r="AU169" s="229" t="s">
        <v>89</v>
      </c>
      <c r="AY169" s="17" t="s">
        <v>133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87</v>
      </c>
      <c r="BK169" s="230">
        <f>ROUND(I169*H169,2)</f>
        <v>0</v>
      </c>
      <c r="BL169" s="17" t="s">
        <v>140</v>
      </c>
      <c r="BM169" s="229" t="s">
        <v>195</v>
      </c>
    </row>
    <row r="170" s="14" customFormat="1">
      <c r="A170" s="14"/>
      <c r="B170" s="242"/>
      <c r="C170" s="243"/>
      <c r="D170" s="233" t="s">
        <v>142</v>
      </c>
      <c r="E170" s="244" t="s">
        <v>1</v>
      </c>
      <c r="F170" s="245" t="s">
        <v>183</v>
      </c>
      <c r="G170" s="243"/>
      <c r="H170" s="246">
        <v>10.185000000000001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2" t="s">
        <v>142</v>
      </c>
      <c r="AU170" s="252" t="s">
        <v>89</v>
      </c>
      <c r="AV170" s="14" t="s">
        <v>89</v>
      </c>
      <c r="AW170" s="14" t="s">
        <v>35</v>
      </c>
      <c r="AX170" s="14" t="s">
        <v>79</v>
      </c>
      <c r="AY170" s="252" t="s">
        <v>133</v>
      </c>
    </row>
    <row r="171" s="14" customFormat="1">
      <c r="A171" s="14"/>
      <c r="B171" s="242"/>
      <c r="C171" s="243"/>
      <c r="D171" s="233" t="s">
        <v>142</v>
      </c>
      <c r="E171" s="244" t="s">
        <v>1</v>
      </c>
      <c r="F171" s="245" t="s">
        <v>184</v>
      </c>
      <c r="G171" s="243"/>
      <c r="H171" s="246">
        <v>12.096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142</v>
      </c>
      <c r="AU171" s="252" t="s">
        <v>89</v>
      </c>
      <c r="AV171" s="14" t="s">
        <v>89</v>
      </c>
      <c r="AW171" s="14" t="s">
        <v>35</v>
      </c>
      <c r="AX171" s="14" t="s">
        <v>79</v>
      </c>
      <c r="AY171" s="252" t="s">
        <v>133</v>
      </c>
    </row>
    <row r="172" s="14" customFormat="1">
      <c r="A172" s="14"/>
      <c r="B172" s="242"/>
      <c r="C172" s="243"/>
      <c r="D172" s="233" t="s">
        <v>142</v>
      </c>
      <c r="E172" s="244" t="s">
        <v>1</v>
      </c>
      <c r="F172" s="245" t="s">
        <v>185</v>
      </c>
      <c r="G172" s="243"/>
      <c r="H172" s="246">
        <v>-5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142</v>
      </c>
      <c r="AU172" s="252" t="s">
        <v>89</v>
      </c>
      <c r="AV172" s="14" t="s">
        <v>89</v>
      </c>
      <c r="AW172" s="14" t="s">
        <v>35</v>
      </c>
      <c r="AX172" s="14" t="s">
        <v>79</v>
      </c>
      <c r="AY172" s="252" t="s">
        <v>133</v>
      </c>
    </row>
    <row r="173" s="15" customFormat="1">
      <c r="A173" s="15"/>
      <c r="B173" s="253"/>
      <c r="C173" s="254"/>
      <c r="D173" s="233" t="s">
        <v>142</v>
      </c>
      <c r="E173" s="255" t="s">
        <v>1</v>
      </c>
      <c r="F173" s="256" t="s">
        <v>146</v>
      </c>
      <c r="G173" s="254"/>
      <c r="H173" s="257">
        <v>17.280999999999999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3" t="s">
        <v>142</v>
      </c>
      <c r="AU173" s="263" t="s">
        <v>89</v>
      </c>
      <c r="AV173" s="15" t="s">
        <v>140</v>
      </c>
      <c r="AW173" s="15" t="s">
        <v>35</v>
      </c>
      <c r="AX173" s="15" t="s">
        <v>87</v>
      </c>
      <c r="AY173" s="263" t="s">
        <v>133</v>
      </c>
    </row>
    <row r="174" s="2" customFormat="1" ht="37.8" customHeight="1">
      <c r="A174" s="38"/>
      <c r="B174" s="39"/>
      <c r="C174" s="218" t="s">
        <v>196</v>
      </c>
      <c r="D174" s="218" t="s">
        <v>135</v>
      </c>
      <c r="E174" s="219" t="s">
        <v>197</v>
      </c>
      <c r="F174" s="220" t="s">
        <v>198</v>
      </c>
      <c r="G174" s="221" t="s">
        <v>138</v>
      </c>
      <c r="H174" s="222">
        <v>25</v>
      </c>
      <c r="I174" s="223"/>
      <c r="J174" s="224">
        <f>ROUND(I174*H174,2)</f>
        <v>0</v>
      </c>
      <c r="K174" s="220" t="s">
        <v>139</v>
      </c>
      <c r="L174" s="44"/>
      <c r="M174" s="225" t="s">
        <v>1</v>
      </c>
      <c r="N174" s="226" t="s">
        <v>44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140</v>
      </c>
      <c r="AT174" s="229" t="s">
        <v>135</v>
      </c>
      <c r="AU174" s="229" t="s">
        <v>89</v>
      </c>
      <c r="AY174" s="17" t="s">
        <v>133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87</v>
      </c>
      <c r="BK174" s="230">
        <f>ROUND(I174*H174,2)</f>
        <v>0</v>
      </c>
      <c r="BL174" s="17" t="s">
        <v>140</v>
      </c>
      <c r="BM174" s="229" t="s">
        <v>199</v>
      </c>
    </row>
    <row r="175" s="14" customFormat="1">
      <c r="A175" s="14"/>
      <c r="B175" s="242"/>
      <c r="C175" s="243"/>
      <c r="D175" s="233" t="s">
        <v>142</v>
      </c>
      <c r="E175" s="244" t="s">
        <v>1</v>
      </c>
      <c r="F175" s="245" t="s">
        <v>200</v>
      </c>
      <c r="G175" s="243"/>
      <c r="H175" s="246">
        <v>25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142</v>
      </c>
      <c r="AU175" s="252" t="s">
        <v>89</v>
      </c>
      <c r="AV175" s="14" t="s">
        <v>89</v>
      </c>
      <c r="AW175" s="14" t="s">
        <v>35</v>
      </c>
      <c r="AX175" s="14" t="s">
        <v>79</v>
      </c>
      <c r="AY175" s="252" t="s">
        <v>133</v>
      </c>
    </row>
    <row r="176" s="15" customFormat="1">
      <c r="A176" s="15"/>
      <c r="B176" s="253"/>
      <c r="C176" s="254"/>
      <c r="D176" s="233" t="s">
        <v>142</v>
      </c>
      <c r="E176" s="255" t="s">
        <v>1</v>
      </c>
      <c r="F176" s="256" t="s">
        <v>146</v>
      </c>
      <c r="G176" s="254"/>
      <c r="H176" s="257">
        <v>25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142</v>
      </c>
      <c r="AU176" s="263" t="s">
        <v>89</v>
      </c>
      <c r="AV176" s="15" t="s">
        <v>140</v>
      </c>
      <c r="AW176" s="15" t="s">
        <v>35</v>
      </c>
      <c r="AX176" s="15" t="s">
        <v>87</v>
      </c>
      <c r="AY176" s="263" t="s">
        <v>133</v>
      </c>
    </row>
    <row r="177" s="2" customFormat="1" ht="37.8" customHeight="1">
      <c r="A177" s="38"/>
      <c r="B177" s="39"/>
      <c r="C177" s="218" t="s">
        <v>8</v>
      </c>
      <c r="D177" s="218" t="s">
        <v>135</v>
      </c>
      <c r="E177" s="219" t="s">
        <v>201</v>
      </c>
      <c r="F177" s="220" t="s">
        <v>202</v>
      </c>
      <c r="G177" s="221" t="s">
        <v>138</v>
      </c>
      <c r="H177" s="222">
        <v>25</v>
      </c>
      <c r="I177" s="223"/>
      <c r="J177" s="224">
        <f>ROUND(I177*H177,2)</f>
        <v>0</v>
      </c>
      <c r="K177" s="220" t="s">
        <v>139</v>
      </c>
      <c r="L177" s="44"/>
      <c r="M177" s="225" t="s">
        <v>1</v>
      </c>
      <c r="N177" s="226" t="s">
        <v>44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140</v>
      </c>
      <c r="AT177" s="229" t="s">
        <v>135</v>
      </c>
      <c r="AU177" s="229" t="s">
        <v>89</v>
      </c>
      <c r="AY177" s="17" t="s">
        <v>133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87</v>
      </c>
      <c r="BK177" s="230">
        <f>ROUND(I177*H177,2)</f>
        <v>0</v>
      </c>
      <c r="BL177" s="17" t="s">
        <v>140</v>
      </c>
      <c r="BM177" s="229" t="s">
        <v>203</v>
      </c>
    </row>
    <row r="178" s="14" customFormat="1">
      <c r="A178" s="14"/>
      <c r="B178" s="242"/>
      <c r="C178" s="243"/>
      <c r="D178" s="233" t="s">
        <v>142</v>
      </c>
      <c r="E178" s="244" t="s">
        <v>1</v>
      </c>
      <c r="F178" s="245" t="s">
        <v>200</v>
      </c>
      <c r="G178" s="243"/>
      <c r="H178" s="246">
        <v>25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142</v>
      </c>
      <c r="AU178" s="252" t="s">
        <v>89</v>
      </c>
      <c r="AV178" s="14" t="s">
        <v>89</v>
      </c>
      <c r="AW178" s="14" t="s">
        <v>35</v>
      </c>
      <c r="AX178" s="14" t="s">
        <v>79</v>
      </c>
      <c r="AY178" s="252" t="s">
        <v>133</v>
      </c>
    </row>
    <row r="179" s="15" customFormat="1">
      <c r="A179" s="15"/>
      <c r="B179" s="253"/>
      <c r="C179" s="254"/>
      <c r="D179" s="233" t="s">
        <v>142</v>
      </c>
      <c r="E179" s="255" t="s">
        <v>1</v>
      </c>
      <c r="F179" s="256" t="s">
        <v>146</v>
      </c>
      <c r="G179" s="254"/>
      <c r="H179" s="257">
        <v>25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3" t="s">
        <v>142</v>
      </c>
      <c r="AU179" s="263" t="s">
        <v>89</v>
      </c>
      <c r="AV179" s="15" t="s">
        <v>140</v>
      </c>
      <c r="AW179" s="15" t="s">
        <v>35</v>
      </c>
      <c r="AX179" s="15" t="s">
        <v>87</v>
      </c>
      <c r="AY179" s="263" t="s">
        <v>133</v>
      </c>
    </row>
    <row r="180" s="2" customFormat="1" ht="16.5" customHeight="1">
      <c r="A180" s="38"/>
      <c r="B180" s="39"/>
      <c r="C180" s="264" t="s">
        <v>204</v>
      </c>
      <c r="D180" s="264" t="s">
        <v>205</v>
      </c>
      <c r="E180" s="265" t="s">
        <v>206</v>
      </c>
      <c r="F180" s="266" t="s">
        <v>207</v>
      </c>
      <c r="G180" s="267" t="s">
        <v>208</v>
      </c>
      <c r="H180" s="268">
        <v>0.5</v>
      </c>
      <c r="I180" s="269"/>
      <c r="J180" s="270">
        <f>ROUND(I180*H180,2)</f>
        <v>0</v>
      </c>
      <c r="K180" s="266" t="s">
        <v>139</v>
      </c>
      <c r="L180" s="271"/>
      <c r="M180" s="272" t="s">
        <v>1</v>
      </c>
      <c r="N180" s="273" t="s">
        <v>44</v>
      </c>
      <c r="O180" s="91"/>
      <c r="P180" s="227">
        <f>O180*H180</f>
        <v>0</v>
      </c>
      <c r="Q180" s="227">
        <v>0.001</v>
      </c>
      <c r="R180" s="227">
        <f>Q180*H180</f>
        <v>0.00050000000000000001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178</v>
      </c>
      <c r="AT180" s="229" t="s">
        <v>205</v>
      </c>
      <c r="AU180" s="229" t="s">
        <v>89</v>
      </c>
      <c r="AY180" s="17" t="s">
        <v>133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140</v>
      </c>
      <c r="BM180" s="229" t="s">
        <v>209</v>
      </c>
    </row>
    <row r="181" s="14" customFormat="1">
      <c r="A181" s="14"/>
      <c r="B181" s="242"/>
      <c r="C181" s="243"/>
      <c r="D181" s="233" t="s">
        <v>142</v>
      </c>
      <c r="E181" s="243"/>
      <c r="F181" s="245" t="s">
        <v>210</v>
      </c>
      <c r="G181" s="243"/>
      <c r="H181" s="246">
        <v>0.5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142</v>
      </c>
      <c r="AU181" s="252" t="s">
        <v>89</v>
      </c>
      <c r="AV181" s="14" t="s">
        <v>89</v>
      </c>
      <c r="AW181" s="14" t="s">
        <v>4</v>
      </c>
      <c r="AX181" s="14" t="s">
        <v>87</v>
      </c>
      <c r="AY181" s="252" t="s">
        <v>133</v>
      </c>
    </row>
    <row r="182" s="2" customFormat="1" ht="33" customHeight="1">
      <c r="A182" s="38"/>
      <c r="B182" s="39"/>
      <c r="C182" s="218" t="s">
        <v>211</v>
      </c>
      <c r="D182" s="218" t="s">
        <v>135</v>
      </c>
      <c r="E182" s="219" t="s">
        <v>212</v>
      </c>
      <c r="F182" s="220" t="s">
        <v>213</v>
      </c>
      <c r="G182" s="221" t="s">
        <v>138</v>
      </c>
      <c r="H182" s="222">
        <v>85.260000000000005</v>
      </c>
      <c r="I182" s="223"/>
      <c r="J182" s="224">
        <f>ROUND(I182*H182,2)</f>
        <v>0</v>
      </c>
      <c r="K182" s="220" t="s">
        <v>139</v>
      </c>
      <c r="L182" s="44"/>
      <c r="M182" s="225" t="s">
        <v>1</v>
      </c>
      <c r="N182" s="226" t="s">
        <v>44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140</v>
      </c>
      <c r="AT182" s="229" t="s">
        <v>135</v>
      </c>
      <c r="AU182" s="229" t="s">
        <v>89</v>
      </c>
      <c r="AY182" s="17" t="s">
        <v>133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87</v>
      </c>
      <c r="BK182" s="230">
        <f>ROUND(I182*H182,2)</f>
        <v>0</v>
      </c>
      <c r="BL182" s="17" t="s">
        <v>140</v>
      </c>
      <c r="BM182" s="229" t="s">
        <v>214</v>
      </c>
    </row>
    <row r="183" s="14" customFormat="1">
      <c r="A183" s="14"/>
      <c r="B183" s="242"/>
      <c r="C183" s="243"/>
      <c r="D183" s="233" t="s">
        <v>142</v>
      </c>
      <c r="E183" s="244" t="s">
        <v>1</v>
      </c>
      <c r="F183" s="245" t="s">
        <v>145</v>
      </c>
      <c r="G183" s="243"/>
      <c r="H183" s="246">
        <v>23.5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142</v>
      </c>
      <c r="AU183" s="252" t="s">
        <v>89</v>
      </c>
      <c r="AV183" s="14" t="s">
        <v>89</v>
      </c>
      <c r="AW183" s="14" t="s">
        <v>35</v>
      </c>
      <c r="AX183" s="14" t="s">
        <v>79</v>
      </c>
      <c r="AY183" s="252" t="s">
        <v>133</v>
      </c>
    </row>
    <row r="184" s="14" customFormat="1">
      <c r="A184" s="14"/>
      <c r="B184" s="242"/>
      <c r="C184" s="243"/>
      <c r="D184" s="233" t="s">
        <v>142</v>
      </c>
      <c r="E184" s="244" t="s">
        <v>1</v>
      </c>
      <c r="F184" s="245" t="s">
        <v>215</v>
      </c>
      <c r="G184" s="243"/>
      <c r="H184" s="246">
        <v>31.039999999999999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142</v>
      </c>
      <c r="AU184" s="252" t="s">
        <v>89</v>
      </c>
      <c r="AV184" s="14" t="s">
        <v>89</v>
      </c>
      <c r="AW184" s="14" t="s">
        <v>35</v>
      </c>
      <c r="AX184" s="14" t="s">
        <v>79</v>
      </c>
      <c r="AY184" s="252" t="s">
        <v>133</v>
      </c>
    </row>
    <row r="185" s="14" customFormat="1">
      <c r="A185" s="14"/>
      <c r="B185" s="242"/>
      <c r="C185" s="243"/>
      <c r="D185" s="233" t="s">
        <v>142</v>
      </c>
      <c r="E185" s="244" t="s">
        <v>1</v>
      </c>
      <c r="F185" s="245" t="s">
        <v>216</v>
      </c>
      <c r="G185" s="243"/>
      <c r="H185" s="246">
        <v>30.719999999999999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142</v>
      </c>
      <c r="AU185" s="252" t="s">
        <v>89</v>
      </c>
      <c r="AV185" s="14" t="s">
        <v>89</v>
      </c>
      <c r="AW185" s="14" t="s">
        <v>35</v>
      </c>
      <c r="AX185" s="14" t="s">
        <v>79</v>
      </c>
      <c r="AY185" s="252" t="s">
        <v>133</v>
      </c>
    </row>
    <row r="186" s="15" customFormat="1">
      <c r="A186" s="15"/>
      <c r="B186" s="253"/>
      <c r="C186" s="254"/>
      <c r="D186" s="233" t="s">
        <v>142</v>
      </c>
      <c r="E186" s="255" t="s">
        <v>1</v>
      </c>
      <c r="F186" s="256" t="s">
        <v>146</v>
      </c>
      <c r="G186" s="254"/>
      <c r="H186" s="257">
        <v>85.260000000000005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142</v>
      </c>
      <c r="AU186" s="263" t="s">
        <v>89</v>
      </c>
      <c r="AV186" s="15" t="s">
        <v>140</v>
      </c>
      <c r="AW186" s="15" t="s">
        <v>35</v>
      </c>
      <c r="AX186" s="15" t="s">
        <v>87</v>
      </c>
      <c r="AY186" s="263" t="s">
        <v>133</v>
      </c>
    </row>
    <row r="187" s="12" customFormat="1" ht="22.8" customHeight="1">
      <c r="A187" s="12"/>
      <c r="B187" s="202"/>
      <c r="C187" s="203"/>
      <c r="D187" s="204" t="s">
        <v>78</v>
      </c>
      <c r="E187" s="216" t="s">
        <v>162</v>
      </c>
      <c r="F187" s="216" t="s">
        <v>217</v>
      </c>
      <c r="G187" s="203"/>
      <c r="H187" s="203"/>
      <c r="I187" s="206"/>
      <c r="J187" s="217">
        <f>BK187</f>
        <v>0</v>
      </c>
      <c r="K187" s="203"/>
      <c r="L187" s="208"/>
      <c r="M187" s="209"/>
      <c r="N187" s="210"/>
      <c r="O187" s="210"/>
      <c r="P187" s="211">
        <f>SUM(P188:P219)</f>
        <v>0</v>
      </c>
      <c r="Q187" s="210"/>
      <c r="R187" s="211">
        <f>SUM(R188:R219)</f>
        <v>20.992199200000002</v>
      </c>
      <c r="S187" s="210"/>
      <c r="T187" s="212">
        <f>SUM(T188:T219)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87</v>
      </c>
      <c r="AT187" s="214" t="s">
        <v>78</v>
      </c>
      <c r="AU187" s="214" t="s">
        <v>87</v>
      </c>
      <c r="AY187" s="213" t="s">
        <v>133</v>
      </c>
      <c r="BK187" s="215">
        <f>SUM(BK188:BK219)</f>
        <v>0</v>
      </c>
    </row>
    <row r="188" s="2" customFormat="1" ht="33" customHeight="1">
      <c r="A188" s="38"/>
      <c r="B188" s="39"/>
      <c r="C188" s="218" t="s">
        <v>218</v>
      </c>
      <c r="D188" s="218" t="s">
        <v>135</v>
      </c>
      <c r="E188" s="219" t="s">
        <v>219</v>
      </c>
      <c r="F188" s="220" t="s">
        <v>220</v>
      </c>
      <c r="G188" s="221" t="s">
        <v>138</v>
      </c>
      <c r="H188" s="222">
        <v>85.260000000000005</v>
      </c>
      <c r="I188" s="223"/>
      <c r="J188" s="224">
        <f>ROUND(I188*H188,2)</f>
        <v>0</v>
      </c>
      <c r="K188" s="220" t="s">
        <v>139</v>
      </c>
      <c r="L188" s="44"/>
      <c r="M188" s="225" t="s">
        <v>1</v>
      </c>
      <c r="N188" s="226" t="s">
        <v>44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140</v>
      </c>
      <c r="AT188" s="229" t="s">
        <v>135</v>
      </c>
      <c r="AU188" s="229" t="s">
        <v>89</v>
      </c>
      <c r="AY188" s="17" t="s">
        <v>133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87</v>
      </c>
      <c r="BK188" s="230">
        <f>ROUND(I188*H188,2)</f>
        <v>0</v>
      </c>
      <c r="BL188" s="17" t="s">
        <v>140</v>
      </c>
      <c r="BM188" s="229" t="s">
        <v>221</v>
      </c>
    </row>
    <row r="189" s="14" customFormat="1">
      <c r="A189" s="14"/>
      <c r="B189" s="242"/>
      <c r="C189" s="243"/>
      <c r="D189" s="233" t="s">
        <v>142</v>
      </c>
      <c r="E189" s="244" t="s">
        <v>1</v>
      </c>
      <c r="F189" s="245" t="s">
        <v>145</v>
      </c>
      <c r="G189" s="243"/>
      <c r="H189" s="246">
        <v>23.5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142</v>
      </c>
      <c r="AU189" s="252" t="s">
        <v>89</v>
      </c>
      <c r="AV189" s="14" t="s">
        <v>89</v>
      </c>
      <c r="AW189" s="14" t="s">
        <v>35</v>
      </c>
      <c r="AX189" s="14" t="s">
        <v>79</v>
      </c>
      <c r="AY189" s="252" t="s">
        <v>133</v>
      </c>
    </row>
    <row r="190" s="14" customFormat="1">
      <c r="A190" s="14"/>
      <c r="B190" s="242"/>
      <c r="C190" s="243"/>
      <c r="D190" s="233" t="s">
        <v>142</v>
      </c>
      <c r="E190" s="244" t="s">
        <v>1</v>
      </c>
      <c r="F190" s="245" t="s">
        <v>215</v>
      </c>
      <c r="G190" s="243"/>
      <c r="H190" s="246">
        <v>31.039999999999999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142</v>
      </c>
      <c r="AU190" s="252" t="s">
        <v>89</v>
      </c>
      <c r="AV190" s="14" t="s">
        <v>89</v>
      </c>
      <c r="AW190" s="14" t="s">
        <v>35</v>
      </c>
      <c r="AX190" s="14" t="s">
        <v>79</v>
      </c>
      <c r="AY190" s="252" t="s">
        <v>133</v>
      </c>
    </row>
    <row r="191" s="14" customFormat="1">
      <c r="A191" s="14"/>
      <c r="B191" s="242"/>
      <c r="C191" s="243"/>
      <c r="D191" s="233" t="s">
        <v>142</v>
      </c>
      <c r="E191" s="244" t="s">
        <v>1</v>
      </c>
      <c r="F191" s="245" t="s">
        <v>216</v>
      </c>
      <c r="G191" s="243"/>
      <c r="H191" s="246">
        <v>30.719999999999999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142</v>
      </c>
      <c r="AU191" s="252" t="s">
        <v>89</v>
      </c>
      <c r="AV191" s="14" t="s">
        <v>89</v>
      </c>
      <c r="AW191" s="14" t="s">
        <v>35</v>
      </c>
      <c r="AX191" s="14" t="s">
        <v>79</v>
      </c>
      <c r="AY191" s="252" t="s">
        <v>133</v>
      </c>
    </row>
    <row r="192" s="15" customFormat="1">
      <c r="A192" s="15"/>
      <c r="B192" s="253"/>
      <c r="C192" s="254"/>
      <c r="D192" s="233" t="s">
        <v>142</v>
      </c>
      <c r="E192" s="255" t="s">
        <v>1</v>
      </c>
      <c r="F192" s="256" t="s">
        <v>146</v>
      </c>
      <c r="G192" s="254"/>
      <c r="H192" s="257">
        <v>85.260000000000005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142</v>
      </c>
      <c r="AU192" s="263" t="s">
        <v>89</v>
      </c>
      <c r="AV192" s="15" t="s">
        <v>140</v>
      </c>
      <c r="AW192" s="15" t="s">
        <v>35</v>
      </c>
      <c r="AX192" s="15" t="s">
        <v>87</v>
      </c>
      <c r="AY192" s="263" t="s">
        <v>133</v>
      </c>
    </row>
    <row r="193" s="2" customFormat="1" ht="55.5" customHeight="1">
      <c r="A193" s="38"/>
      <c r="B193" s="39"/>
      <c r="C193" s="218" t="s">
        <v>222</v>
      </c>
      <c r="D193" s="218" t="s">
        <v>135</v>
      </c>
      <c r="E193" s="219" t="s">
        <v>223</v>
      </c>
      <c r="F193" s="220" t="s">
        <v>224</v>
      </c>
      <c r="G193" s="221" t="s">
        <v>138</v>
      </c>
      <c r="H193" s="222">
        <v>3</v>
      </c>
      <c r="I193" s="223"/>
      <c r="J193" s="224">
        <f>ROUND(I193*H193,2)</f>
        <v>0</v>
      </c>
      <c r="K193" s="220" t="s">
        <v>139</v>
      </c>
      <c r="L193" s="44"/>
      <c r="M193" s="225" t="s">
        <v>1</v>
      </c>
      <c r="N193" s="226" t="s">
        <v>44</v>
      </c>
      <c r="O193" s="91"/>
      <c r="P193" s="227">
        <f>O193*H193</f>
        <v>0</v>
      </c>
      <c r="Q193" s="227">
        <v>0.1837</v>
      </c>
      <c r="R193" s="227">
        <f>Q193*H193</f>
        <v>0.55110000000000003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140</v>
      </c>
      <c r="AT193" s="229" t="s">
        <v>135</v>
      </c>
      <c r="AU193" s="229" t="s">
        <v>89</v>
      </c>
      <c r="AY193" s="17" t="s">
        <v>133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87</v>
      </c>
      <c r="BK193" s="230">
        <f>ROUND(I193*H193,2)</f>
        <v>0</v>
      </c>
      <c r="BL193" s="17" t="s">
        <v>140</v>
      </c>
      <c r="BM193" s="229" t="s">
        <v>225</v>
      </c>
    </row>
    <row r="194" s="13" customFormat="1">
      <c r="A194" s="13"/>
      <c r="B194" s="231"/>
      <c r="C194" s="232"/>
      <c r="D194" s="233" t="s">
        <v>142</v>
      </c>
      <c r="E194" s="234" t="s">
        <v>1</v>
      </c>
      <c r="F194" s="235" t="s">
        <v>150</v>
      </c>
      <c r="G194" s="232"/>
      <c r="H194" s="234" t="s">
        <v>1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142</v>
      </c>
      <c r="AU194" s="241" t="s">
        <v>89</v>
      </c>
      <c r="AV194" s="13" t="s">
        <v>87</v>
      </c>
      <c r="AW194" s="13" t="s">
        <v>35</v>
      </c>
      <c r="AX194" s="13" t="s">
        <v>79</v>
      </c>
      <c r="AY194" s="241" t="s">
        <v>133</v>
      </c>
    </row>
    <row r="195" s="14" customFormat="1">
      <c r="A195" s="14"/>
      <c r="B195" s="242"/>
      <c r="C195" s="243"/>
      <c r="D195" s="233" t="s">
        <v>142</v>
      </c>
      <c r="E195" s="244" t="s">
        <v>1</v>
      </c>
      <c r="F195" s="245" t="s">
        <v>152</v>
      </c>
      <c r="G195" s="243"/>
      <c r="H195" s="246">
        <v>3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142</v>
      </c>
      <c r="AU195" s="252" t="s">
        <v>89</v>
      </c>
      <c r="AV195" s="14" t="s">
        <v>89</v>
      </c>
      <c r="AW195" s="14" t="s">
        <v>35</v>
      </c>
      <c r="AX195" s="14" t="s">
        <v>79</v>
      </c>
      <c r="AY195" s="252" t="s">
        <v>133</v>
      </c>
    </row>
    <row r="196" s="15" customFormat="1">
      <c r="A196" s="15"/>
      <c r="B196" s="253"/>
      <c r="C196" s="254"/>
      <c r="D196" s="233" t="s">
        <v>142</v>
      </c>
      <c r="E196" s="255" t="s">
        <v>1</v>
      </c>
      <c r="F196" s="256" t="s">
        <v>146</v>
      </c>
      <c r="G196" s="254"/>
      <c r="H196" s="257">
        <v>3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3" t="s">
        <v>142</v>
      </c>
      <c r="AU196" s="263" t="s">
        <v>89</v>
      </c>
      <c r="AV196" s="15" t="s">
        <v>140</v>
      </c>
      <c r="AW196" s="15" t="s">
        <v>35</v>
      </c>
      <c r="AX196" s="15" t="s">
        <v>87</v>
      </c>
      <c r="AY196" s="263" t="s">
        <v>133</v>
      </c>
    </row>
    <row r="197" s="2" customFormat="1" ht="16.5" customHeight="1">
      <c r="A197" s="38"/>
      <c r="B197" s="39"/>
      <c r="C197" s="264" t="s">
        <v>226</v>
      </c>
      <c r="D197" s="264" t="s">
        <v>205</v>
      </c>
      <c r="E197" s="265" t="s">
        <v>227</v>
      </c>
      <c r="F197" s="266" t="s">
        <v>228</v>
      </c>
      <c r="G197" s="267" t="s">
        <v>138</v>
      </c>
      <c r="H197" s="268">
        <v>3.0299999999999998</v>
      </c>
      <c r="I197" s="269"/>
      <c r="J197" s="270">
        <f>ROUND(I197*H197,2)</f>
        <v>0</v>
      </c>
      <c r="K197" s="266" t="s">
        <v>139</v>
      </c>
      <c r="L197" s="271"/>
      <c r="M197" s="272" t="s">
        <v>1</v>
      </c>
      <c r="N197" s="273" t="s">
        <v>44</v>
      </c>
      <c r="O197" s="91"/>
      <c r="P197" s="227">
        <f>O197*H197</f>
        <v>0</v>
      </c>
      <c r="Q197" s="227">
        <v>0.41699999999999998</v>
      </c>
      <c r="R197" s="227">
        <f>Q197*H197</f>
        <v>1.2635099999999999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178</v>
      </c>
      <c r="AT197" s="229" t="s">
        <v>205</v>
      </c>
      <c r="AU197" s="229" t="s">
        <v>89</v>
      </c>
      <c r="AY197" s="17" t="s">
        <v>133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87</v>
      </c>
      <c r="BK197" s="230">
        <f>ROUND(I197*H197,2)</f>
        <v>0</v>
      </c>
      <c r="BL197" s="17" t="s">
        <v>140</v>
      </c>
      <c r="BM197" s="229" t="s">
        <v>229</v>
      </c>
    </row>
    <row r="198" s="14" customFormat="1">
      <c r="A198" s="14"/>
      <c r="B198" s="242"/>
      <c r="C198" s="243"/>
      <c r="D198" s="233" t="s">
        <v>142</v>
      </c>
      <c r="E198" s="243"/>
      <c r="F198" s="245" t="s">
        <v>230</v>
      </c>
      <c r="G198" s="243"/>
      <c r="H198" s="246">
        <v>3.0299999999999998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142</v>
      </c>
      <c r="AU198" s="252" t="s">
        <v>89</v>
      </c>
      <c r="AV198" s="14" t="s">
        <v>89</v>
      </c>
      <c r="AW198" s="14" t="s">
        <v>4</v>
      </c>
      <c r="AX198" s="14" t="s">
        <v>87</v>
      </c>
      <c r="AY198" s="252" t="s">
        <v>133</v>
      </c>
    </row>
    <row r="199" s="2" customFormat="1" ht="78" customHeight="1">
      <c r="A199" s="38"/>
      <c r="B199" s="39"/>
      <c r="C199" s="218" t="s">
        <v>231</v>
      </c>
      <c r="D199" s="218" t="s">
        <v>135</v>
      </c>
      <c r="E199" s="219" t="s">
        <v>232</v>
      </c>
      <c r="F199" s="220" t="s">
        <v>233</v>
      </c>
      <c r="G199" s="221" t="s">
        <v>138</v>
      </c>
      <c r="H199" s="222">
        <v>85.260000000000005</v>
      </c>
      <c r="I199" s="223"/>
      <c r="J199" s="224">
        <f>ROUND(I199*H199,2)</f>
        <v>0</v>
      </c>
      <c r="K199" s="220" t="s">
        <v>139</v>
      </c>
      <c r="L199" s="44"/>
      <c r="M199" s="225" t="s">
        <v>1</v>
      </c>
      <c r="N199" s="226" t="s">
        <v>44</v>
      </c>
      <c r="O199" s="91"/>
      <c r="P199" s="227">
        <f>O199*H199</f>
        <v>0</v>
      </c>
      <c r="Q199" s="227">
        <v>0.089219999999999994</v>
      </c>
      <c r="R199" s="227">
        <f>Q199*H199</f>
        <v>7.6068971999999997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140</v>
      </c>
      <c r="AT199" s="229" t="s">
        <v>135</v>
      </c>
      <c r="AU199" s="229" t="s">
        <v>89</v>
      </c>
      <c r="AY199" s="17" t="s">
        <v>133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87</v>
      </c>
      <c r="BK199" s="230">
        <f>ROUND(I199*H199,2)</f>
        <v>0</v>
      </c>
      <c r="BL199" s="17" t="s">
        <v>140</v>
      </c>
      <c r="BM199" s="229" t="s">
        <v>234</v>
      </c>
    </row>
    <row r="200" s="14" customFormat="1">
      <c r="A200" s="14"/>
      <c r="B200" s="242"/>
      <c r="C200" s="243"/>
      <c r="D200" s="233" t="s">
        <v>142</v>
      </c>
      <c r="E200" s="244" t="s">
        <v>1</v>
      </c>
      <c r="F200" s="245" t="s">
        <v>145</v>
      </c>
      <c r="G200" s="243"/>
      <c r="H200" s="246">
        <v>23.5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2" t="s">
        <v>142</v>
      </c>
      <c r="AU200" s="252" t="s">
        <v>89</v>
      </c>
      <c r="AV200" s="14" t="s">
        <v>89</v>
      </c>
      <c r="AW200" s="14" t="s">
        <v>35</v>
      </c>
      <c r="AX200" s="14" t="s">
        <v>79</v>
      </c>
      <c r="AY200" s="252" t="s">
        <v>133</v>
      </c>
    </row>
    <row r="201" s="14" customFormat="1">
      <c r="A201" s="14"/>
      <c r="B201" s="242"/>
      <c r="C201" s="243"/>
      <c r="D201" s="233" t="s">
        <v>142</v>
      </c>
      <c r="E201" s="244" t="s">
        <v>1</v>
      </c>
      <c r="F201" s="245" t="s">
        <v>215</v>
      </c>
      <c r="G201" s="243"/>
      <c r="H201" s="246">
        <v>31.039999999999999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2" t="s">
        <v>142</v>
      </c>
      <c r="AU201" s="252" t="s">
        <v>89</v>
      </c>
      <c r="AV201" s="14" t="s">
        <v>89</v>
      </c>
      <c r="AW201" s="14" t="s">
        <v>35</v>
      </c>
      <c r="AX201" s="14" t="s">
        <v>79</v>
      </c>
      <c r="AY201" s="252" t="s">
        <v>133</v>
      </c>
    </row>
    <row r="202" s="14" customFormat="1">
      <c r="A202" s="14"/>
      <c r="B202" s="242"/>
      <c r="C202" s="243"/>
      <c r="D202" s="233" t="s">
        <v>142</v>
      </c>
      <c r="E202" s="244" t="s">
        <v>1</v>
      </c>
      <c r="F202" s="245" t="s">
        <v>216</v>
      </c>
      <c r="G202" s="243"/>
      <c r="H202" s="246">
        <v>30.719999999999999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142</v>
      </c>
      <c r="AU202" s="252" t="s">
        <v>89</v>
      </c>
      <c r="AV202" s="14" t="s">
        <v>89</v>
      </c>
      <c r="AW202" s="14" t="s">
        <v>35</v>
      </c>
      <c r="AX202" s="14" t="s">
        <v>79</v>
      </c>
      <c r="AY202" s="252" t="s">
        <v>133</v>
      </c>
    </row>
    <row r="203" s="15" customFormat="1">
      <c r="A203" s="15"/>
      <c r="B203" s="253"/>
      <c r="C203" s="254"/>
      <c r="D203" s="233" t="s">
        <v>142</v>
      </c>
      <c r="E203" s="255" t="s">
        <v>1</v>
      </c>
      <c r="F203" s="256" t="s">
        <v>146</v>
      </c>
      <c r="G203" s="254"/>
      <c r="H203" s="257">
        <v>85.260000000000005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3" t="s">
        <v>142</v>
      </c>
      <c r="AU203" s="263" t="s">
        <v>89</v>
      </c>
      <c r="AV203" s="15" t="s">
        <v>140</v>
      </c>
      <c r="AW203" s="15" t="s">
        <v>35</v>
      </c>
      <c r="AX203" s="15" t="s">
        <v>87</v>
      </c>
      <c r="AY203" s="263" t="s">
        <v>133</v>
      </c>
    </row>
    <row r="204" s="2" customFormat="1" ht="24.15" customHeight="1">
      <c r="A204" s="38"/>
      <c r="B204" s="39"/>
      <c r="C204" s="264" t="s">
        <v>235</v>
      </c>
      <c r="D204" s="264" t="s">
        <v>205</v>
      </c>
      <c r="E204" s="265" t="s">
        <v>236</v>
      </c>
      <c r="F204" s="266" t="s">
        <v>237</v>
      </c>
      <c r="G204" s="267" t="s">
        <v>138</v>
      </c>
      <c r="H204" s="268">
        <v>66.534000000000006</v>
      </c>
      <c r="I204" s="269"/>
      <c r="J204" s="270">
        <f>ROUND(I204*H204,2)</f>
        <v>0</v>
      </c>
      <c r="K204" s="266" t="s">
        <v>139</v>
      </c>
      <c r="L204" s="271"/>
      <c r="M204" s="272" t="s">
        <v>1</v>
      </c>
      <c r="N204" s="273" t="s">
        <v>44</v>
      </c>
      <c r="O204" s="91"/>
      <c r="P204" s="227">
        <f>O204*H204</f>
        <v>0</v>
      </c>
      <c r="Q204" s="227">
        <v>0.13200000000000001</v>
      </c>
      <c r="R204" s="227">
        <f>Q204*H204</f>
        <v>8.7824880000000007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178</v>
      </c>
      <c r="AT204" s="229" t="s">
        <v>205</v>
      </c>
      <c r="AU204" s="229" t="s">
        <v>89</v>
      </c>
      <c r="AY204" s="17" t="s">
        <v>133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87</v>
      </c>
      <c r="BK204" s="230">
        <f>ROUND(I204*H204,2)</f>
        <v>0</v>
      </c>
      <c r="BL204" s="17" t="s">
        <v>140</v>
      </c>
      <c r="BM204" s="229" t="s">
        <v>238</v>
      </c>
    </row>
    <row r="205" s="14" customFormat="1">
      <c r="A205" s="14"/>
      <c r="B205" s="242"/>
      <c r="C205" s="243"/>
      <c r="D205" s="233" t="s">
        <v>142</v>
      </c>
      <c r="E205" s="244" t="s">
        <v>1</v>
      </c>
      <c r="F205" s="245" t="s">
        <v>239</v>
      </c>
      <c r="G205" s="243"/>
      <c r="H205" s="246">
        <v>64.596000000000004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142</v>
      </c>
      <c r="AU205" s="252" t="s">
        <v>89</v>
      </c>
      <c r="AV205" s="14" t="s">
        <v>89</v>
      </c>
      <c r="AW205" s="14" t="s">
        <v>35</v>
      </c>
      <c r="AX205" s="14" t="s">
        <v>79</v>
      </c>
      <c r="AY205" s="252" t="s">
        <v>133</v>
      </c>
    </row>
    <row r="206" s="15" customFormat="1">
      <c r="A206" s="15"/>
      <c r="B206" s="253"/>
      <c r="C206" s="254"/>
      <c r="D206" s="233" t="s">
        <v>142</v>
      </c>
      <c r="E206" s="255" t="s">
        <v>1</v>
      </c>
      <c r="F206" s="256" t="s">
        <v>146</v>
      </c>
      <c r="G206" s="254"/>
      <c r="H206" s="257">
        <v>64.596000000000004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3" t="s">
        <v>142</v>
      </c>
      <c r="AU206" s="263" t="s">
        <v>89</v>
      </c>
      <c r="AV206" s="15" t="s">
        <v>140</v>
      </c>
      <c r="AW206" s="15" t="s">
        <v>35</v>
      </c>
      <c r="AX206" s="15" t="s">
        <v>87</v>
      </c>
      <c r="AY206" s="263" t="s">
        <v>133</v>
      </c>
    </row>
    <row r="207" s="14" customFormat="1">
      <c r="A207" s="14"/>
      <c r="B207" s="242"/>
      <c r="C207" s="243"/>
      <c r="D207" s="233" t="s">
        <v>142</v>
      </c>
      <c r="E207" s="243"/>
      <c r="F207" s="245" t="s">
        <v>240</v>
      </c>
      <c r="G207" s="243"/>
      <c r="H207" s="246">
        <v>66.534000000000006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2" t="s">
        <v>142</v>
      </c>
      <c r="AU207" s="252" t="s">
        <v>89</v>
      </c>
      <c r="AV207" s="14" t="s">
        <v>89</v>
      </c>
      <c r="AW207" s="14" t="s">
        <v>4</v>
      </c>
      <c r="AX207" s="14" t="s">
        <v>87</v>
      </c>
      <c r="AY207" s="252" t="s">
        <v>133</v>
      </c>
    </row>
    <row r="208" s="2" customFormat="1" ht="24.15" customHeight="1">
      <c r="A208" s="38"/>
      <c r="B208" s="39"/>
      <c r="C208" s="264" t="s">
        <v>241</v>
      </c>
      <c r="D208" s="264" t="s">
        <v>205</v>
      </c>
      <c r="E208" s="265" t="s">
        <v>242</v>
      </c>
      <c r="F208" s="266" t="s">
        <v>243</v>
      </c>
      <c r="G208" s="267" t="s">
        <v>138</v>
      </c>
      <c r="H208" s="268">
        <v>21.283999999999999</v>
      </c>
      <c r="I208" s="269"/>
      <c r="J208" s="270">
        <f>ROUND(I208*H208,2)</f>
        <v>0</v>
      </c>
      <c r="K208" s="266" t="s">
        <v>139</v>
      </c>
      <c r="L208" s="271"/>
      <c r="M208" s="272" t="s">
        <v>1</v>
      </c>
      <c r="N208" s="273" t="s">
        <v>44</v>
      </c>
      <c r="O208" s="91"/>
      <c r="P208" s="227">
        <f>O208*H208</f>
        <v>0</v>
      </c>
      <c r="Q208" s="227">
        <v>0.13100000000000001</v>
      </c>
      <c r="R208" s="227">
        <f>Q208*H208</f>
        <v>2.7882039999999999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178</v>
      </c>
      <c r="AT208" s="229" t="s">
        <v>205</v>
      </c>
      <c r="AU208" s="229" t="s">
        <v>89</v>
      </c>
      <c r="AY208" s="17" t="s">
        <v>133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87</v>
      </c>
      <c r="BK208" s="230">
        <f>ROUND(I208*H208,2)</f>
        <v>0</v>
      </c>
      <c r="BL208" s="17" t="s">
        <v>140</v>
      </c>
      <c r="BM208" s="229" t="s">
        <v>244</v>
      </c>
    </row>
    <row r="209" s="14" customFormat="1">
      <c r="A209" s="14"/>
      <c r="B209" s="242"/>
      <c r="C209" s="243"/>
      <c r="D209" s="233" t="s">
        <v>142</v>
      </c>
      <c r="E209" s="244" t="s">
        <v>1</v>
      </c>
      <c r="F209" s="245" t="s">
        <v>245</v>
      </c>
      <c r="G209" s="243"/>
      <c r="H209" s="246">
        <v>9.2240000000000002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2" t="s">
        <v>142</v>
      </c>
      <c r="AU209" s="252" t="s">
        <v>89</v>
      </c>
      <c r="AV209" s="14" t="s">
        <v>89</v>
      </c>
      <c r="AW209" s="14" t="s">
        <v>35</v>
      </c>
      <c r="AX209" s="14" t="s">
        <v>79</v>
      </c>
      <c r="AY209" s="252" t="s">
        <v>133</v>
      </c>
    </row>
    <row r="210" s="14" customFormat="1">
      <c r="A210" s="14"/>
      <c r="B210" s="242"/>
      <c r="C210" s="243"/>
      <c r="D210" s="233" t="s">
        <v>142</v>
      </c>
      <c r="E210" s="244" t="s">
        <v>1</v>
      </c>
      <c r="F210" s="245" t="s">
        <v>246</v>
      </c>
      <c r="G210" s="243"/>
      <c r="H210" s="246">
        <v>1.2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142</v>
      </c>
      <c r="AU210" s="252" t="s">
        <v>89</v>
      </c>
      <c r="AV210" s="14" t="s">
        <v>89</v>
      </c>
      <c r="AW210" s="14" t="s">
        <v>35</v>
      </c>
      <c r="AX210" s="14" t="s">
        <v>79</v>
      </c>
      <c r="AY210" s="252" t="s">
        <v>133</v>
      </c>
    </row>
    <row r="211" s="14" customFormat="1">
      <c r="A211" s="14"/>
      <c r="B211" s="242"/>
      <c r="C211" s="243"/>
      <c r="D211" s="233" t="s">
        <v>142</v>
      </c>
      <c r="E211" s="244" t="s">
        <v>1</v>
      </c>
      <c r="F211" s="245" t="s">
        <v>247</v>
      </c>
      <c r="G211" s="243"/>
      <c r="H211" s="246">
        <v>9.0399999999999991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142</v>
      </c>
      <c r="AU211" s="252" t="s">
        <v>89</v>
      </c>
      <c r="AV211" s="14" t="s">
        <v>89</v>
      </c>
      <c r="AW211" s="14" t="s">
        <v>35</v>
      </c>
      <c r="AX211" s="14" t="s">
        <v>79</v>
      </c>
      <c r="AY211" s="252" t="s">
        <v>133</v>
      </c>
    </row>
    <row r="212" s="14" customFormat="1">
      <c r="A212" s="14"/>
      <c r="B212" s="242"/>
      <c r="C212" s="243"/>
      <c r="D212" s="233" t="s">
        <v>142</v>
      </c>
      <c r="E212" s="244" t="s">
        <v>1</v>
      </c>
      <c r="F212" s="245" t="s">
        <v>246</v>
      </c>
      <c r="G212" s="243"/>
      <c r="H212" s="246">
        <v>1.2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2" t="s">
        <v>142</v>
      </c>
      <c r="AU212" s="252" t="s">
        <v>89</v>
      </c>
      <c r="AV212" s="14" t="s">
        <v>89</v>
      </c>
      <c r="AW212" s="14" t="s">
        <v>35</v>
      </c>
      <c r="AX212" s="14" t="s">
        <v>79</v>
      </c>
      <c r="AY212" s="252" t="s">
        <v>133</v>
      </c>
    </row>
    <row r="213" s="15" customFormat="1">
      <c r="A213" s="15"/>
      <c r="B213" s="253"/>
      <c r="C213" s="254"/>
      <c r="D213" s="233" t="s">
        <v>142</v>
      </c>
      <c r="E213" s="255" t="s">
        <v>1</v>
      </c>
      <c r="F213" s="256" t="s">
        <v>146</v>
      </c>
      <c r="G213" s="254"/>
      <c r="H213" s="257">
        <v>20.664000000000001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3" t="s">
        <v>142</v>
      </c>
      <c r="AU213" s="263" t="s">
        <v>89</v>
      </c>
      <c r="AV213" s="15" t="s">
        <v>140</v>
      </c>
      <c r="AW213" s="15" t="s">
        <v>35</v>
      </c>
      <c r="AX213" s="15" t="s">
        <v>87</v>
      </c>
      <c r="AY213" s="263" t="s">
        <v>133</v>
      </c>
    </row>
    <row r="214" s="14" customFormat="1">
      <c r="A214" s="14"/>
      <c r="B214" s="242"/>
      <c r="C214" s="243"/>
      <c r="D214" s="233" t="s">
        <v>142</v>
      </c>
      <c r="E214" s="243"/>
      <c r="F214" s="245" t="s">
        <v>248</v>
      </c>
      <c r="G214" s="243"/>
      <c r="H214" s="246">
        <v>21.283999999999999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142</v>
      </c>
      <c r="AU214" s="252" t="s">
        <v>89</v>
      </c>
      <c r="AV214" s="14" t="s">
        <v>89</v>
      </c>
      <c r="AW214" s="14" t="s">
        <v>4</v>
      </c>
      <c r="AX214" s="14" t="s">
        <v>87</v>
      </c>
      <c r="AY214" s="252" t="s">
        <v>133</v>
      </c>
    </row>
    <row r="215" s="2" customFormat="1" ht="90" customHeight="1">
      <c r="A215" s="38"/>
      <c r="B215" s="39"/>
      <c r="C215" s="218" t="s">
        <v>7</v>
      </c>
      <c r="D215" s="218" t="s">
        <v>135</v>
      </c>
      <c r="E215" s="219" t="s">
        <v>249</v>
      </c>
      <c r="F215" s="220" t="s">
        <v>250</v>
      </c>
      <c r="G215" s="221" t="s">
        <v>138</v>
      </c>
      <c r="H215" s="222">
        <v>85.260000000000005</v>
      </c>
      <c r="I215" s="223"/>
      <c r="J215" s="224">
        <f>ROUND(I215*H215,2)</f>
        <v>0</v>
      </c>
      <c r="K215" s="220" t="s">
        <v>139</v>
      </c>
      <c r="L215" s="44"/>
      <c r="M215" s="225" t="s">
        <v>1</v>
      </c>
      <c r="N215" s="226" t="s">
        <v>44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140</v>
      </c>
      <c r="AT215" s="229" t="s">
        <v>135</v>
      </c>
      <c r="AU215" s="229" t="s">
        <v>89</v>
      </c>
      <c r="AY215" s="17" t="s">
        <v>133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87</v>
      </c>
      <c r="BK215" s="230">
        <f>ROUND(I215*H215,2)</f>
        <v>0</v>
      </c>
      <c r="BL215" s="17" t="s">
        <v>140</v>
      </c>
      <c r="BM215" s="229" t="s">
        <v>251</v>
      </c>
    </row>
    <row r="216" s="14" customFormat="1">
      <c r="A216" s="14"/>
      <c r="B216" s="242"/>
      <c r="C216" s="243"/>
      <c r="D216" s="233" t="s">
        <v>142</v>
      </c>
      <c r="E216" s="244" t="s">
        <v>1</v>
      </c>
      <c r="F216" s="245" t="s">
        <v>145</v>
      </c>
      <c r="G216" s="243"/>
      <c r="H216" s="246">
        <v>23.5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2" t="s">
        <v>142</v>
      </c>
      <c r="AU216" s="252" t="s">
        <v>89</v>
      </c>
      <c r="AV216" s="14" t="s">
        <v>89</v>
      </c>
      <c r="AW216" s="14" t="s">
        <v>35</v>
      </c>
      <c r="AX216" s="14" t="s">
        <v>79</v>
      </c>
      <c r="AY216" s="252" t="s">
        <v>133</v>
      </c>
    </row>
    <row r="217" s="14" customFormat="1">
      <c r="A217" s="14"/>
      <c r="B217" s="242"/>
      <c r="C217" s="243"/>
      <c r="D217" s="233" t="s">
        <v>142</v>
      </c>
      <c r="E217" s="244" t="s">
        <v>1</v>
      </c>
      <c r="F217" s="245" t="s">
        <v>215</v>
      </c>
      <c r="G217" s="243"/>
      <c r="H217" s="246">
        <v>31.039999999999999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2" t="s">
        <v>142</v>
      </c>
      <c r="AU217" s="252" t="s">
        <v>89</v>
      </c>
      <c r="AV217" s="14" t="s">
        <v>89</v>
      </c>
      <c r="AW217" s="14" t="s">
        <v>35</v>
      </c>
      <c r="AX217" s="14" t="s">
        <v>79</v>
      </c>
      <c r="AY217" s="252" t="s">
        <v>133</v>
      </c>
    </row>
    <row r="218" s="14" customFormat="1">
      <c r="A218" s="14"/>
      <c r="B218" s="242"/>
      <c r="C218" s="243"/>
      <c r="D218" s="233" t="s">
        <v>142</v>
      </c>
      <c r="E218" s="244" t="s">
        <v>1</v>
      </c>
      <c r="F218" s="245" t="s">
        <v>216</v>
      </c>
      <c r="G218" s="243"/>
      <c r="H218" s="246">
        <v>30.719999999999999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142</v>
      </c>
      <c r="AU218" s="252" t="s">
        <v>89</v>
      </c>
      <c r="AV218" s="14" t="s">
        <v>89</v>
      </c>
      <c r="AW218" s="14" t="s">
        <v>35</v>
      </c>
      <c r="AX218" s="14" t="s">
        <v>79</v>
      </c>
      <c r="AY218" s="252" t="s">
        <v>133</v>
      </c>
    </row>
    <row r="219" s="15" customFormat="1">
      <c r="A219" s="15"/>
      <c r="B219" s="253"/>
      <c r="C219" s="254"/>
      <c r="D219" s="233" t="s">
        <v>142</v>
      </c>
      <c r="E219" s="255" t="s">
        <v>1</v>
      </c>
      <c r="F219" s="256" t="s">
        <v>146</v>
      </c>
      <c r="G219" s="254"/>
      <c r="H219" s="257">
        <v>85.259999999999991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3" t="s">
        <v>142</v>
      </c>
      <c r="AU219" s="263" t="s">
        <v>89</v>
      </c>
      <c r="AV219" s="15" t="s">
        <v>140</v>
      </c>
      <c r="AW219" s="15" t="s">
        <v>35</v>
      </c>
      <c r="AX219" s="15" t="s">
        <v>87</v>
      </c>
      <c r="AY219" s="263" t="s">
        <v>133</v>
      </c>
    </row>
    <row r="220" s="12" customFormat="1" ht="22.8" customHeight="1">
      <c r="A220" s="12"/>
      <c r="B220" s="202"/>
      <c r="C220" s="203"/>
      <c r="D220" s="204" t="s">
        <v>78</v>
      </c>
      <c r="E220" s="216" t="s">
        <v>186</v>
      </c>
      <c r="F220" s="216" t="s">
        <v>252</v>
      </c>
      <c r="G220" s="203"/>
      <c r="H220" s="203"/>
      <c r="I220" s="206"/>
      <c r="J220" s="217">
        <f>BK220</f>
        <v>0</v>
      </c>
      <c r="K220" s="203"/>
      <c r="L220" s="208"/>
      <c r="M220" s="209"/>
      <c r="N220" s="210"/>
      <c r="O220" s="210"/>
      <c r="P220" s="211">
        <f>SUM(P221:P260)</f>
        <v>0</v>
      </c>
      <c r="Q220" s="210"/>
      <c r="R220" s="211">
        <f>SUM(R221:R260)</f>
        <v>14.63095268</v>
      </c>
      <c r="S220" s="210"/>
      <c r="T220" s="212">
        <f>SUM(T221:T260)</f>
        <v>0.315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87</v>
      </c>
      <c r="AT220" s="214" t="s">
        <v>78</v>
      </c>
      <c r="AU220" s="214" t="s">
        <v>87</v>
      </c>
      <c r="AY220" s="213" t="s">
        <v>133</v>
      </c>
      <c r="BK220" s="215">
        <f>SUM(BK221:BK260)</f>
        <v>0</v>
      </c>
    </row>
    <row r="221" s="2" customFormat="1" ht="24.15" customHeight="1">
      <c r="A221" s="38"/>
      <c r="B221" s="39"/>
      <c r="C221" s="218" t="s">
        <v>253</v>
      </c>
      <c r="D221" s="218" t="s">
        <v>135</v>
      </c>
      <c r="E221" s="219" t="s">
        <v>254</v>
      </c>
      <c r="F221" s="220" t="s">
        <v>255</v>
      </c>
      <c r="G221" s="221" t="s">
        <v>256</v>
      </c>
      <c r="H221" s="222">
        <v>2</v>
      </c>
      <c r="I221" s="223"/>
      <c r="J221" s="224">
        <f>ROUND(I221*H221,2)</f>
        <v>0</v>
      </c>
      <c r="K221" s="220" t="s">
        <v>139</v>
      </c>
      <c r="L221" s="44"/>
      <c r="M221" s="225" t="s">
        <v>1</v>
      </c>
      <c r="N221" s="226" t="s">
        <v>44</v>
      </c>
      <c r="O221" s="91"/>
      <c r="P221" s="227">
        <f>O221*H221</f>
        <v>0</v>
      </c>
      <c r="Q221" s="227">
        <v>0.00069999999999999999</v>
      </c>
      <c r="R221" s="227">
        <f>Q221*H221</f>
        <v>0.0014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140</v>
      </c>
      <c r="AT221" s="229" t="s">
        <v>135</v>
      </c>
      <c r="AU221" s="229" t="s">
        <v>89</v>
      </c>
      <c r="AY221" s="17" t="s">
        <v>133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87</v>
      </c>
      <c r="BK221" s="230">
        <f>ROUND(I221*H221,2)</f>
        <v>0</v>
      </c>
      <c r="BL221" s="17" t="s">
        <v>140</v>
      </c>
      <c r="BM221" s="229" t="s">
        <v>257</v>
      </c>
    </row>
    <row r="222" s="13" customFormat="1">
      <c r="A222" s="13"/>
      <c r="B222" s="231"/>
      <c r="C222" s="232"/>
      <c r="D222" s="233" t="s">
        <v>142</v>
      </c>
      <c r="E222" s="234" t="s">
        <v>1</v>
      </c>
      <c r="F222" s="235" t="s">
        <v>258</v>
      </c>
      <c r="G222" s="232"/>
      <c r="H222" s="234" t="s">
        <v>1</v>
      </c>
      <c r="I222" s="236"/>
      <c r="J222" s="232"/>
      <c r="K222" s="232"/>
      <c r="L222" s="237"/>
      <c r="M222" s="238"/>
      <c r="N222" s="239"/>
      <c r="O222" s="239"/>
      <c r="P222" s="239"/>
      <c r="Q222" s="239"/>
      <c r="R222" s="239"/>
      <c r="S222" s="239"/>
      <c r="T222" s="24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1" t="s">
        <v>142</v>
      </c>
      <c r="AU222" s="241" t="s">
        <v>89</v>
      </c>
      <c r="AV222" s="13" t="s">
        <v>87</v>
      </c>
      <c r="AW222" s="13" t="s">
        <v>35</v>
      </c>
      <c r="AX222" s="13" t="s">
        <v>79</v>
      </c>
      <c r="AY222" s="241" t="s">
        <v>133</v>
      </c>
    </row>
    <row r="223" s="14" customFormat="1">
      <c r="A223" s="14"/>
      <c r="B223" s="242"/>
      <c r="C223" s="243"/>
      <c r="D223" s="233" t="s">
        <v>142</v>
      </c>
      <c r="E223" s="244" t="s">
        <v>1</v>
      </c>
      <c r="F223" s="245" t="s">
        <v>259</v>
      </c>
      <c r="G223" s="243"/>
      <c r="H223" s="246">
        <v>2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2" t="s">
        <v>142</v>
      </c>
      <c r="AU223" s="252" t="s">
        <v>89</v>
      </c>
      <c r="AV223" s="14" t="s">
        <v>89</v>
      </c>
      <c r="AW223" s="14" t="s">
        <v>35</v>
      </c>
      <c r="AX223" s="14" t="s">
        <v>79</v>
      </c>
      <c r="AY223" s="252" t="s">
        <v>133</v>
      </c>
    </row>
    <row r="224" s="15" customFormat="1">
      <c r="A224" s="15"/>
      <c r="B224" s="253"/>
      <c r="C224" s="254"/>
      <c r="D224" s="233" t="s">
        <v>142</v>
      </c>
      <c r="E224" s="255" t="s">
        <v>1</v>
      </c>
      <c r="F224" s="256" t="s">
        <v>146</v>
      </c>
      <c r="G224" s="254"/>
      <c r="H224" s="257">
        <v>2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3" t="s">
        <v>142</v>
      </c>
      <c r="AU224" s="263" t="s">
        <v>89</v>
      </c>
      <c r="AV224" s="15" t="s">
        <v>140</v>
      </c>
      <c r="AW224" s="15" t="s">
        <v>35</v>
      </c>
      <c r="AX224" s="15" t="s">
        <v>87</v>
      </c>
      <c r="AY224" s="263" t="s">
        <v>133</v>
      </c>
    </row>
    <row r="225" s="2" customFormat="1" ht="24.15" customHeight="1">
      <c r="A225" s="38"/>
      <c r="B225" s="39"/>
      <c r="C225" s="264" t="s">
        <v>260</v>
      </c>
      <c r="D225" s="264" t="s">
        <v>205</v>
      </c>
      <c r="E225" s="265" t="s">
        <v>261</v>
      </c>
      <c r="F225" s="266" t="s">
        <v>262</v>
      </c>
      <c r="G225" s="267" t="s">
        <v>256</v>
      </c>
      <c r="H225" s="268">
        <v>2</v>
      </c>
      <c r="I225" s="269"/>
      <c r="J225" s="270">
        <f>ROUND(I225*H225,2)</f>
        <v>0</v>
      </c>
      <c r="K225" s="266" t="s">
        <v>139</v>
      </c>
      <c r="L225" s="271"/>
      <c r="M225" s="272" t="s">
        <v>1</v>
      </c>
      <c r="N225" s="273" t="s">
        <v>44</v>
      </c>
      <c r="O225" s="91"/>
      <c r="P225" s="227">
        <f>O225*H225</f>
        <v>0</v>
      </c>
      <c r="Q225" s="227">
        <v>0.0025999999999999999</v>
      </c>
      <c r="R225" s="227">
        <f>Q225*H225</f>
        <v>0.0051999999999999998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178</v>
      </c>
      <c r="AT225" s="229" t="s">
        <v>205</v>
      </c>
      <c r="AU225" s="229" t="s">
        <v>89</v>
      </c>
      <c r="AY225" s="17" t="s">
        <v>133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87</v>
      </c>
      <c r="BK225" s="230">
        <f>ROUND(I225*H225,2)</f>
        <v>0</v>
      </c>
      <c r="BL225" s="17" t="s">
        <v>140</v>
      </c>
      <c r="BM225" s="229" t="s">
        <v>263</v>
      </c>
    </row>
    <row r="226" s="14" customFormat="1">
      <c r="A226" s="14"/>
      <c r="B226" s="242"/>
      <c r="C226" s="243"/>
      <c r="D226" s="233" t="s">
        <v>142</v>
      </c>
      <c r="E226" s="244" t="s">
        <v>1</v>
      </c>
      <c r="F226" s="245" t="s">
        <v>259</v>
      </c>
      <c r="G226" s="243"/>
      <c r="H226" s="246">
        <v>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2" t="s">
        <v>142</v>
      </c>
      <c r="AU226" s="252" t="s">
        <v>89</v>
      </c>
      <c r="AV226" s="14" t="s">
        <v>89</v>
      </c>
      <c r="AW226" s="14" t="s">
        <v>35</v>
      </c>
      <c r="AX226" s="14" t="s">
        <v>79</v>
      </c>
      <c r="AY226" s="252" t="s">
        <v>133</v>
      </c>
    </row>
    <row r="227" s="15" customFormat="1">
      <c r="A227" s="15"/>
      <c r="B227" s="253"/>
      <c r="C227" s="254"/>
      <c r="D227" s="233" t="s">
        <v>142</v>
      </c>
      <c r="E227" s="255" t="s">
        <v>1</v>
      </c>
      <c r="F227" s="256" t="s">
        <v>146</v>
      </c>
      <c r="G227" s="254"/>
      <c r="H227" s="257">
        <v>2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3" t="s">
        <v>142</v>
      </c>
      <c r="AU227" s="263" t="s">
        <v>89</v>
      </c>
      <c r="AV227" s="15" t="s">
        <v>140</v>
      </c>
      <c r="AW227" s="15" t="s">
        <v>35</v>
      </c>
      <c r="AX227" s="15" t="s">
        <v>87</v>
      </c>
      <c r="AY227" s="263" t="s">
        <v>133</v>
      </c>
    </row>
    <row r="228" s="2" customFormat="1" ht="24.15" customHeight="1">
      <c r="A228" s="38"/>
      <c r="B228" s="39"/>
      <c r="C228" s="218" t="s">
        <v>264</v>
      </c>
      <c r="D228" s="218" t="s">
        <v>135</v>
      </c>
      <c r="E228" s="219" t="s">
        <v>265</v>
      </c>
      <c r="F228" s="220" t="s">
        <v>266</v>
      </c>
      <c r="G228" s="221" t="s">
        <v>256</v>
      </c>
      <c r="H228" s="222">
        <v>2</v>
      </c>
      <c r="I228" s="223"/>
      <c r="J228" s="224">
        <f>ROUND(I228*H228,2)</f>
        <v>0</v>
      </c>
      <c r="K228" s="220" t="s">
        <v>139</v>
      </c>
      <c r="L228" s="44"/>
      <c r="M228" s="225" t="s">
        <v>1</v>
      </c>
      <c r="N228" s="226" t="s">
        <v>44</v>
      </c>
      <c r="O228" s="91"/>
      <c r="P228" s="227">
        <f>O228*H228</f>
        <v>0</v>
      </c>
      <c r="Q228" s="227">
        <v>0.10940999999999999</v>
      </c>
      <c r="R228" s="227">
        <f>Q228*H228</f>
        <v>0.21881999999999999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140</v>
      </c>
      <c r="AT228" s="229" t="s">
        <v>135</v>
      </c>
      <c r="AU228" s="229" t="s">
        <v>89</v>
      </c>
      <c r="AY228" s="17" t="s">
        <v>133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87</v>
      </c>
      <c r="BK228" s="230">
        <f>ROUND(I228*H228,2)</f>
        <v>0</v>
      </c>
      <c r="BL228" s="17" t="s">
        <v>140</v>
      </c>
      <c r="BM228" s="229" t="s">
        <v>267</v>
      </c>
    </row>
    <row r="229" s="13" customFormat="1">
      <c r="A229" s="13"/>
      <c r="B229" s="231"/>
      <c r="C229" s="232"/>
      <c r="D229" s="233" t="s">
        <v>142</v>
      </c>
      <c r="E229" s="234" t="s">
        <v>1</v>
      </c>
      <c r="F229" s="235" t="s">
        <v>258</v>
      </c>
      <c r="G229" s="232"/>
      <c r="H229" s="234" t="s">
        <v>1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142</v>
      </c>
      <c r="AU229" s="241" t="s">
        <v>89</v>
      </c>
      <c r="AV229" s="13" t="s">
        <v>87</v>
      </c>
      <c r="AW229" s="13" t="s">
        <v>35</v>
      </c>
      <c r="AX229" s="13" t="s">
        <v>79</v>
      </c>
      <c r="AY229" s="241" t="s">
        <v>133</v>
      </c>
    </row>
    <row r="230" s="14" customFormat="1">
      <c r="A230" s="14"/>
      <c r="B230" s="242"/>
      <c r="C230" s="243"/>
      <c r="D230" s="233" t="s">
        <v>142</v>
      </c>
      <c r="E230" s="244" t="s">
        <v>1</v>
      </c>
      <c r="F230" s="245" t="s">
        <v>259</v>
      </c>
      <c r="G230" s="243"/>
      <c r="H230" s="246">
        <v>2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2" t="s">
        <v>142</v>
      </c>
      <c r="AU230" s="252" t="s">
        <v>89</v>
      </c>
      <c r="AV230" s="14" t="s">
        <v>89</v>
      </c>
      <c r="AW230" s="14" t="s">
        <v>35</v>
      </c>
      <c r="AX230" s="14" t="s">
        <v>79</v>
      </c>
      <c r="AY230" s="252" t="s">
        <v>133</v>
      </c>
    </row>
    <row r="231" s="15" customFormat="1">
      <c r="A231" s="15"/>
      <c r="B231" s="253"/>
      <c r="C231" s="254"/>
      <c r="D231" s="233" t="s">
        <v>142</v>
      </c>
      <c r="E231" s="255" t="s">
        <v>1</v>
      </c>
      <c r="F231" s="256" t="s">
        <v>146</v>
      </c>
      <c r="G231" s="254"/>
      <c r="H231" s="257">
        <v>2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3" t="s">
        <v>142</v>
      </c>
      <c r="AU231" s="263" t="s">
        <v>89</v>
      </c>
      <c r="AV231" s="15" t="s">
        <v>140</v>
      </c>
      <c r="AW231" s="15" t="s">
        <v>35</v>
      </c>
      <c r="AX231" s="15" t="s">
        <v>87</v>
      </c>
      <c r="AY231" s="263" t="s">
        <v>133</v>
      </c>
    </row>
    <row r="232" s="2" customFormat="1" ht="21.75" customHeight="1">
      <c r="A232" s="38"/>
      <c r="B232" s="39"/>
      <c r="C232" s="264" t="s">
        <v>268</v>
      </c>
      <c r="D232" s="264" t="s">
        <v>205</v>
      </c>
      <c r="E232" s="265" t="s">
        <v>269</v>
      </c>
      <c r="F232" s="266" t="s">
        <v>270</v>
      </c>
      <c r="G232" s="267" t="s">
        <v>256</v>
      </c>
      <c r="H232" s="268">
        <v>2</v>
      </c>
      <c r="I232" s="269"/>
      <c r="J232" s="270">
        <f>ROUND(I232*H232,2)</f>
        <v>0</v>
      </c>
      <c r="K232" s="266" t="s">
        <v>139</v>
      </c>
      <c r="L232" s="271"/>
      <c r="M232" s="272" t="s">
        <v>1</v>
      </c>
      <c r="N232" s="273" t="s">
        <v>44</v>
      </c>
      <c r="O232" s="91"/>
      <c r="P232" s="227">
        <f>O232*H232</f>
        <v>0</v>
      </c>
      <c r="Q232" s="227">
        <v>0.0061000000000000004</v>
      </c>
      <c r="R232" s="227">
        <f>Q232*H232</f>
        <v>0.012200000000000001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178</v>
      </c>
      <c r="AT232" s="229" t="s">
        <v>205</v>
      </c>
      <c r="AU232" s="229" t="s">
        <v>89</v>
      </c>
      <c r="AY232" s="17" t="s">
        <v>133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87</v>
      </c>
      <c r="BK232" s="230">
        <f>ROUND(I232*H232,2)</f>
        <v>0</v>
      </c>
      <c r="BL232" s="17" t="s">
        <v>140</v>
      </c>
      <c r="BM232" s="229" t="s">
        <v>271</v>
      </c>
    </row>
    <row r="233" s="2" customFormat="1" ht="33" customHeight="1">
      <c r="A233" s="38"/>
      <c r="B233" s="39"/>
      <c r="C233" s="218" t="s">
        <v>272</v>
      </c>
      <c r="D233" s="218" t="s">
        <v>135</v>
      </c>
      <c r="E233" s="219" t="s">
        <v>273</v>
      </c>
      <c r="F233" s="220" t="s">
        <v>274</v>
      </c>
      <c r="G233" s="221" t="s">
        <v>138</v>
      </c>
      <c r="H233" s="222">
        <v>10.5</v>
      </c>
      <c r="I233" s="223"/>
      <c r="J233" s="224">
        <f>ROUND(I233*H233,2)</f>
        <v>0</v>
      </c>
      <c r="K233" s="220" t="s">
        <v>139</v>
      </c>
      <c r="L233" s="44"/>
      <c r="M233" s="225" t="s">
        <v>1</v>
      </c>
      <c r="N233" s="226" t="s">
        <v>44</v>
      </c>
      <c r="O233" s="91"/>
      <c r="P233" s="227">
        <f>O233*H233</f>
        <v>0</v>
      </c>
      <c r="Q233" s="227">
        <v>0.0011999999999999999</v>
      </c>
      <c r="R233" s="227">
        <f>Q233*H233</f>
        <v>0.012599999999999998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140</v>
      </c>
      <c r="AT233" s="229" t="s">
        <v>135</v>
      </c>
      <c r="AU233" s="229" t="s">
        <v>89</v>
      </c>
      <c r="AY233" s="17" t="s">
        <v>133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87</v>
      </c>
      <c r="BK233" s="230">
        <f>ROUND(I233*H233,2)</f>
        <v>0</v>
      </c>
      <c r="BL233" s="17" t="s">
        <v>140</v>
      </c>
      <c r="BM233" s="229" t="s">
        <v>275</v>
      </c>
    </row>
    <row r="234" s="14" customFormat="1">
      <c r="A234" s="14"/>
      <c r="B234" s="242"/>
      <c r="C234" s="243"/>
      <c r="D234" s="233" t="s">
        <v>142</v>
      </c>
      <c r="E234" s="244" t="s">
        <v>1</v>
      </c>
      <c r="F234" s="245" t="s">
        <v>276</v>
      </c>
      <c r="G234" s="243"/>
      <c r="H234" s="246">
        <v>10.5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2" t="s">
        <v>142</v>
      </c>
      <c r="AU234" s="252" t="s">
        <v>89</v>
      </c>
      <c r="AV234" s="14" t="s">
        <v>89</v>
      </c>
      <c r="AW234" s="14" t="s">
        <v>35</v>
      </c>
      <c r="AX234" s="14" t="s">
        <v>79</v>
      </c>
      <c r="AY234" s="252" t="s">
        <v>133</v>
      </c>
    </row>
    <row r="235" s="15" customFormat="1">
      <c r="A235" s="15"/>
      <c r="B235" s="253"/>
      <c r="C235" s="254"/>
      <c r="D235" s="233" t="s">
        <v>142</v>
      </c>
      <c r="E235" s="255" t="s">
        <v>1</v>
      </c>
      <c r="F235" s="256" t="s">
        <v>146</v>
      </c>
      <c r="G235" s="254"/>
      <c r="H235" s="257">
        <v>10.5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3" t="s">
        <v>142</v>
      </c>
      <c r="AU235" s="263" t="s">
        <v>89</v>
      </c>
      <c r="AV235" s="15" t="s">
        <v>140</v>
      </c>
      <c r="AW235" s="15" t="s">
        <v>35</v>
      </c>
      <c r="AX235" s="15" t="s">
        <v>87</v>
      </c>
      <c r="AY235" s="263" t="s">
        <v>133</v>
      </c>
    </row>
    <row r="236" s="2" customFormat="1" ht="37.8" customHeight="1">
      <c r="A236" s="38"/>
      <c r="B236" s="39"/>
      <c r="C236" s="218" t="s">
        <v>277</v>
      </c>
      <c r="D236" s="218" t="s">
        <v>135</v>
      </c>
      <c r="E236" s="219" t="s">
        <v>278</v>
      </c>
      <c r="F236" s="220" t="s">
        <v>279</v>
      </c>
      <c r="G236" s="221" t="s">
        <v>138</v>
      </c>
      <c r="H236" s="222">
        <v>10.5</v>
      </c>
      <c r="I236" s="223"/>
      <c r="J236" s="224">
        <f>ROUND(I236*H236,2)</f>
        <v>0</v>
      </c>
      <c r="K236" s="220" t="s">
        <v>139</v>
      </c>
      <c r="L236" s="44"/>
      <c r="M236" s="225" t="s">
        <v>1</v>
      </c>
      <c r="N236" s="226" t="s">
        <v>44</v>
      </c>
      <c r="O236" s="91"/>
      <c r="P236" s="227">
        <f>O236*H236</f>
        <v>0</v>
      </c>
      <c r="Q236" s="227">
        <v>1.0000000000000001E-05</v>
      </c>
      <c r="R236" s="227">
        <f>Q236*H236</f>
        <v>0.000105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140</v>
      </c>
      <c r="AT236" s="229" t="s">
        <v>135</v>
      </c>
      <c r="AU236" s="229" t="s">
        <v>89</v>
      </c>
      <c r="AY236" s="17" t="s">
        <v>133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87</v>
      </c>
      <c r="BK236" s="230">
        <f>ROUND(I236*H236,2)</f>
        <v>0</v>
      </c>
      <c r="BL236" s="17" t="s">
        <v>140</v>
      </c>
      <c r="BM236" s="229" t="s">
        <v>280</v>
      </c>
    </row>
    <row r="237" s="14" customFormat="1">
      <c r="A237" s="14"/>
      <c r="B237" s="242"/>
      <c r="C237" s="243"/>
      <c r="D237" s="233" t="s">
        <v>142</v>
      </c>
      <c r="E237" s="244" t="s">
        <v>1</v>
      </c>
      <c r="F237" s="245" t="s">
        <v>276</v>
      </c>
      <c r="G237" s="243"/>
      <c r="H237" s="246">
        <v>10.5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142</v>
      </c>
      <c r="AU237" s="252" t="s">
        <v>89</v>
      </c>
      <c r="AV237" s="14" t="s">
        <v>89</v>
      </c>
      <c r="AW237" s="14" t="s">
        <v>35</v>
      </c>
      <c r="AX237" s="14" t="s">
        <v>79</v>
      </c>
      <c r="AY237" s="252" t="s">
        <v>133</v>
      </c>
    </row>
    <row r="238" s="15" customFormat="1">
      <c r="A238" s="15"/>
      <c r="B238" s="253"/>
      <c r="C238" s="254"/>
      <c r="D238" s="233" t="s">
        <v>142</v>
      </c>
      <c r="E238" s="255" t="s">
        <v>1</v>
      </c>
      <c r="F238" s="256" t="s">
        <v>146</v>
      </c>
      <c r="G238" s="254"/>
      <c r="H238" s="257">
        <v>10.5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3" t="s">
        <v>142</v>
      </c>
      <c r="AU238" s="263" t="s">
        <v>89</v>
      </c>
      <c r="AV238" s="15" t="s">
        <v>140</v>
      </c>
      <c r="AW238" s="15" t="s">
        <v>35</v>
      </c>
      <c r="AX238" s="15" t="s">
        <v>87</v>
      </c>
      <c r="AY238" s="263" t="s">
        <v>133</v>
      </c>
    </row>
    <row r="239" s="2" customFormat="1" ht="49.05" customHeight="1">
      <c r="A239" s="38"/>
      <c r="B239" s="39"/>
      <c r="C239" s="218" t="s">
        <v>281</v>
      </c>
      <c r="D239" s="218" t="s">
        <v>135</v>
      </c>
      <c r="E239" s="219" t="s">
        <v>282</v>
      </c>
      <c r="F239" s="220" t="s">
        <v>283</v>
      </c>
      <c r="G239" s="221" t="s">
        <v>159</v>
      </c>
      <c r="H239" s="222">
        <v>10</v>
      </c>
      <c r="I239" s="223"/>
      <c r="J239" s="224">
        <f>ROUND(I239*H239,2)</f>
        <v>0</v>
      </c>
      <c r="K239" s="220" t="s">
        <v>139</v>
      </c>
      <c r="L239" s="44"/>
      <c r="M239" s="225" t="s">
        <v>1</v>
      </c>
      <c r="N239" s="226" t="s">
        <v>44</v>
      </c>
      <c r="O239" s="91"/>
      <c r="P239" s="227">
        <f>O239*H239</f>
        <v>0</v>
      </c>
      <c r="Q239" s="227">
        <v>0.2195</v>
      </c>
      <c r="R239" s="227">
        <f>Q239*H239</f>
        <v>2.1949999999999998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140</v>
      </c>
      <c r="AT239" s="229" t="s">
        <v>135</v>
      </c>
      <c r="AU239" s="229" t="s">
        <v>89</v>
      </c>
      <c r="AY239" s="17" t="s">
        <v>133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87</v>
      </c>
      <c r="BK239" s="230">
        <f>ROUND(I239*H239,2)</f>
        <v>0</v>
      </c>
      <c r="BL239" s="17" t="s">
        <v>140</v>
      </c>
      <c r="BM239" s="229" t="s">
        <v>284</v>
      </c>
    </row>
    <row r="240" s="13" customFormat="1">
      <c r="A240" s="13"/>
      <c r="B240" s="231"/>
      <c r="C240" s="232"/>
      <c r="D240" s="233" t="s">
        <v>142</v>
      </c>
      <c r="E240" s="234" t="s">
        <v>1</v>
      </c>
      <c r="F240" s="235" t="s">
        <v>150</v>
      </c>
      <c r="G240" s="232"/>
      <c r="H240" s="234" t="s">
        <v>1</v>
      </c>
      <c r="I240" s="236"/>
      <c r="J240" s="232"/>
      <c r="K240" s="232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142</v>
      </c>
      <c r="AU240" s="241" t="s">
        <v>89</v>
      </c>
      <c r="AV240" s="13" t="s">
        <v>87</v>
      </c>
      <c r="AW240" s="13" t="s">
        <v>35</v>
      </c>
      <c r="AX240" s="13" t="s">
        <v>79</v>
      </c>
      <c r="AY240" s="241" t="s">
        <v>133</v>
      </c>
    </row>
    <row r="241" s="14" customFormat="1">
      <c r="A241" s="14"/>
      <c r="B241" s="242"/>
      <c r="C241" s="243"/>
      <c r="D241" s="233" t="s">
        <v>142</v>
      </c>
      <c r="E241" s="244" t="s">
        <v>1</v>
      </c>
      <c r="F241" s="245" t="s">
        <v>161</v>
      </c>
      <c r="G241" s="243"/>
      <c r="H241" s="246">
        <v>10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2" t="s">
        <v>142</v>
      </c>
      <c r="AU241" s="252" t="s">
        <v>89</v>
      </c>
      <c r="AV241" s="14" t="s">
        <v>89</v>
      </c>
      <c r="AW241" s="14" t="s">
        <v>35</v>
      </c>
      <c r="AX241" s="14" t="s">
        <v>79</v>
      </c>
      <c r="AY241" s="252" t="s">
        <v>133</v>
      </c>
    </row>
    <row r="242" s="15" customFormat="1">
      <c r="A242" s="15"/>
      <c r="B242" s="253"/>
      <c r="C242" s="254"/>
      <c r="D242" s="233" t="s">
        <v>142</v>
      </c>
      <c r="E242" s="255" t="s">
        <v>1</v>
      </c>
      <c r="F242" s="256" t="s">
        <v>146</v>
      </c>
      <c r="G242" s="254"/>
      <c r="H242" s="257">
        <v>10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3" t="s">
        <v>142</v>
      </c>
      <c r="AU242" s="263" t="s">
        <v>89</v>
      </c>
      <c r="AV242" s="15" t="s">
        <v>140</v>
      </c>
      <c r="AW242" s="15" t="s">
        <v>35</v>
      </c>
      <c r="AX242" s="15" t="s">
        <v>87</v>
      </c>
      <c r="AY242" s="263" t="s">
        <v>133</v>
      </c>
    </row>
    <row r="243" s="2" customFormat="1" ht="16.5" customHeight="1">
      <c r="A243" s="38"/>
      <c r="B243" s="39"/>
      <c r="C243" s="264" t="s">
        <v>285</v>
      </c>
      <c r="D243" s="264" t="s">
        <v>205</v>
      </c>
      <c r="E243" s="265" t="s">
        <v>286</v>
      </c>
      <c r="F243" s="266" t="s">
        <v>287</v>
      </c>
      <c r="G243" s="267" t="s">
        <v>159</v>
      </c>
      <c r="H243" s="268">
        <v>4</v>
      </c>
      <c r="I243" s="269"/>
      <c r="J243" s="270">
        <f>ROUND(I243*H243,2)</f>
        <v>0</v>
      </c>
      <c r="K243" s="266" t="s">
        <v>139</v>
      </c>
      <c r="L243" s="271"/>
      <c r="M243" s="272" t="s">
        <v>1</v>
      </c>
      <c r="N243" s="273" t="s">
        <v>44</v>
      </c>
      <c r="O243" s="91"/>
      <c r="P243" s="227">
        <f>O243*H243</f>
        <v>0</v>
      </c>
      <c r="Q243" s="227">
        <v>0.080000000000000002</v>
      </c>
      <c r="R243" s="227">
        <f>Q243*H243</f>
        <v>0.32000000000000001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178</v>
      </c>
      <c r="AT243" s="229" t="s">
        <v>205</v>
      </c>
      <c r="AU243" s="229" t="s">
        <v>89</v>
      </c>
      <c r="AY243" s="17" t="s">
        <v>133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87</v>
      </c>
      <c r="BK243" s="230">
        <f>ROUND(I243*H243,2)</f>
        <v>0</v>
      </c>
      <c r="BL243" s="17" t="s">
        <v>140</v>
      </c>
      <c r="BM243" s="229" t="s">
        <v>288</v>
      </c>
    </row>
    <row r="244" s="14" customFormat="1">
      <c r="A244" s="14"/>
      <c r="B244" s="242"/>
      <c r="C244" s="243"/>
      <c r="D244" s="233" t="s">
        <v>142</v>
      </c>
      <c r="E244" s="244" t="s">
        <v>1</v>
      </c>
      <c r="F244" s="245" t="s">
        <v>289</v>
      </c>
      <c r="G244" s="243"/>
      <c r="H244" s="246">
        <v>4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2" t="s">
        <v>142</v>
      </c>
      <c r="AU244" s="252" t="s">
        <v>89</v>
      </c>
      <c r="AV244" s="14" t="s">
        <v>89</v>
      </c>
      <c r="AW244" s="14" t="s">
        <v>35</v>
      </c>
      <c r="AX244" s="14" t="s">
        <v>79</v>
      </c>
      <c r="AY244" s="252" t="s">
        <v>133</v>
      </c>
    </row>
    <row r="245" s="15" customFormat="1">
      <c r="A245" s="15"/>
      <c r="B245" s="253"/>
      <c r="C245" s="254"/>
      <c r="D245" s="233" t="s">
        <v>142</v>
      </c>
      <c r="E245" s="255" t="s">
        <v>1</v>
      </c>
      <c r="F245" s="256" t="s">
        <v>146</v>
      </c>
      <c r="G245" s="254"/>
      <c r="H245" s="257">
        <v>4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3" t="s">
        <v>142</v>
      </c>
      <c r="AU245" s="263" t="s">
        <v>89</v>
      </c>
      <c r="AV245" s="15" t="s">
        <v>140</v>
      </c>
      <c r="AW245" s="15" t="s">
        <v>35</v>
      </c>
      <c r="AX245" s="15" t="s">
        <v>87</v>
      </c>
      <c r="AY245" s="263" t="s">
        <v>133</v>
      </c>
    </row>
    <row r="246" s="2" customFormat="1" ht="24.15" customHeight="1">
      <c r="A246" s="38"/>
      <c r="B246" s="39"/>
      <c r="C246" s="264" t="s">
        <v>290</v>
      </c>
      <c r="D246" s="264" t="s">
        <v>205</v>
      </c>
      <c r="E246" s="265" t="s">
        <v>291</v>
      </c>
      <c r="F246" s="266" t="s">
        <v>292</v>
      </c>
      <c r="G246" s="267" t="s">
        <v>159</v>
      </c>
      <c r="H246" s="268">
        <v>6</v>
      </c>
      <c r="I246" s="269"/>
      <c r="J246" s="270">
        <f>ROUND(I246*H246,2)</f>
        <v>0</v>
      </c>
      <c r="K246" s="266" t="s">
        <v>139</v>
      </c>
      <c r="L246" s="271"/>
      <c r="M246" s="272" t="s">
        <v>1</v>
      </c>
      <c r="N246" s="273" t="s">
        <v>44</v>
      </c>
      <c r="O246" s="91"/>
      <c r="P246" s="227">
        <f>O246*H246</f>
        <v>0</v>
      </c>
      <c r="Q246" s="227">
        <v>0.048300000000000003</v>
      </c>
      <c r="R246" s="227">
        <f>Q246*H246</f>
        <v>0.2898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178</v>
      </c>
      <c r="AT246" s="229" t="s">
        <v>205</v>
      </c>
      <c r="AU246" s="229" t="s">
        <v>89</v>
      </c>
      <c r="AY246" s="17" t="s">
        <v>133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87</v>
      </c>
      <c r="BK246" s="230">
        <f>ROUND(I246*H246,2)</f>
        <v>0</v>
      </c>
      <c r="BL246" s="17" t="s">
        <v>140</v>
      </c>
      <c r="BM246" s="229" t="s">
        <v>293</v>
      </c>
    </row>
    <row r="247" s="14" customFormat="1">
      <c r="A247" s="14"/>
      <c r="B247" s="242"/>
      <c r="C247" s="243"/>
      <c r="D247" s="233" t="s">
        <v>142</v>
      </c>
      <c r="E247" s="244" t="s">
        <v>1</v>
      </c>
      <c r="F247" s="245" t="s">
        <v>294</v>
      </c>
      <c r="G247" s="243"/>
      <c r="H247" s="246">
        <v>6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2" t="s">
        <v>142</v>
      </c>
      <c r="AU247" s="252" t="s">
        <v>89</v>
      </c>
      <c r="AV247" s="14" t="s">
        <v>89</v>
      </c>
      <c r="AW247" s="14" t="s">
        <v>35</v>
      </c>
      <c r="AX247" s="14" t="s">
        <v>79</v>
      </c>
      <c r="AY247" s="252" t="s">
        <v>133</v>
      </c>
    </row>
    <row r="248" s="15" customFormat="1">
      <c r="A248" s="15"/>
      <c r="B248" s="253"/>
      <c r="C248" s="254"/>
      <c r="D248" s="233" t="s">
        <v>142</v>
      </c>
      <c r="E248" s="255" t="s">
        <v>1</v>
      </c>
      <c r="F248" s="256" t="s">
        <v>146</v>
      </c>
      <c r="G248" s="254"/>
      <c r="H248" s="257">
        <v>6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3" t="s">
        <v>142</v>
      </c>
      <c r="AU248" s="263" t="s">
        <v>89</v>
      </c>
      <c r="AV248" s="15" t="s">
        <v>140</v>
      </c>
      <c r="AW248" s="15" t="s">
        <v>35</v>
      </c>
      <c r="AX248" s="15" t="s">
        <v>87</v>
      </c>
      <c r="AY248" s="263" t="s">
        <v>133</v>
      </c>
    </row>
    <row r="249" s="2" customFormat="1" ht="49.05" customHeight="1">
      <c r="A249" s="38"/>
      <c r="B249" s="39"/>
      <c r="C249" s="218" t="s">
        <v>295</v>
      </c>
      <c r="D249" s="218" t="s">
        <v>135</v>
      </c>
      <c r="E249" s="219" t="s">
        <v>296</v>
      </c>
      <c r="F249" s="220" t="s">
        <v>297</v>
      </c>
      <c r="G249" s="221" t="s">
        <v>159</v>
      </c>
      <c r="H249" s="222">
        <v>48.200000000000003</v>
      </c>
      <c r="I249" s="223"/>
      <c r="J249" s="224">
        <f>ROUND(I249*H249,2)</f>
        <v>0</v>
      </c>
      <c r="K249" s="220" t="s">
        <v>139</v>
      </c>
      <c r="L249" s="44"/>
      <c r="M249" s="225" t="s">
        <v>1</v>
      </c>
      <c r="N249" s="226" t="s">
        <v>44</v>
      </c>
      <c r="O249" s="91"/>
      <c r="P249" s="227">
        <f>O249*H249</f>
        <v>0</v>
      </c>
      <c r="Q249" s="227">
        <v>0.18292</v>
      </c>
      <c r="R249" s="227">
        <f>Q249*H249</f>
        <v>8.8167439999999999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140</v>
      </c>
      <c r="AT249" s="229" t="s">
        <v>135</v>
      </c>
      <c r="AU249" s="229" t="s">
        <v>89</v>
      </c>
      <c r="AY249" s="17" t="s">
        <v>133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87</v>
      </c>
      <c r="BK249" s="230">
        <f>ROUND(I249*H249,2)</f>
        <v>0</v>
      </c>
      <c r="BL249" s="17" t="s">
        <v>140</v>
      </c>
      <c r="BM249" s="229" t="s">
        <v>298</v>
      </c>
    </row>
    <row r="250" s="14" customFormat="1">
      <c r="A250" s="14"/>
      <c r="B250" s="242"/>
      <c r="C250" s="243"/>
      <c r="D250" s="233" t="s">
        <v>142</v>
      </c>
      <c r="E250" s="244" t="s">
        <v>1</v>
      </c>
      <c r="F250" s="245" t="s">
        <v>299</v>
      </c>
      <c r="G250" s="243"/>
      <c r="H250" s="246">
        <v>24.100000000000001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2" t="s">
        <v>142</v>
      </c>
      <c r="AU250" s="252" t="s">
        <v>89</v>
      </c>
      <c r="AV250" s="14" t="s">
        <v>89</v>
      </c>
      <c r="AW250" s="14" t="s">
        <v>35</v>
      </c>
      <c r="AX250" s="14" t="s">
        <v>79</v>
      </c>
      <c r="AY250" s="252" t="s">
        <v>133</v>
      </c>
    </row>
    <row r="251" s="14" customFormat="1">
      <c r="A251" s="14"/>
      <c r="B251" s="242"/>
      <c r="C251" s="243"/>
      <c r="D251" s="233" t="s">
        <v>142</v>
      </c>
      <c r="E251" s="244" t="s">
        <v>1</v>
      </c>
      <c r="F251" s="245" t="s">
        <v>300</v>
      </c>
      <c r="G251" s="243"/>
      <c r="H251" s="246">
        <v>24.100000000000001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142</v>
      </c>
      <c r="AU251" s="252" t="s">
        <v>89</v>
      </c>
      <c r="AV251" s="14" t="s">
        <v>89</v>
      </c>
      <c r="AW251" s="14" t="s">
        <v>35</v>
      </c>
      <c r="AX251" s="14" t="s">
        <v>79</v>
      </c>
      <c r="AY251" s="252" t="s">
        <v>133</v>
      </c>
    </row>
    <row r="252" s="15" customFormat="1">
      <c r="A252" s="15"/>
      <c r="B252" s="253"/>
      <c r="C252" s="254"/>
      <c r="D252" s="233" t="s">
        <v>142</v>
      </c>
      <c r="E252" s="255" t="s">
        <v>1</v>
      </c>
      <c r="F252" s="256" t="s">
        <v>146</v>
      </c>
      <c r="G252" s="254"/>
      <c r="H252" s="257">
        <v>48.200000000000003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3" t="s">
        <v>142</v>
      </c>
      <c r="AU252" s="263" t="s">
        <v>89</v>
      </c>
      <c r="AV252" s="15" t="s">
        <v>140</v>
      </c>
      <c r="AW252" s="15" t="s">
        <v>35</v>
      </c>
      <c r="AX252" s="15" t="s">
        <v>87</v>
      </c>
      <c r="AY252" s="263" t="s">
        <v>133</v>
      </c>
    </row>
    <row r="253" s="2" customFormat="1" ht="16.5" customHeight="1">
      <c r="A253" s="38"/>
      <c r="B253" s="39"/>
      <c r="C253" s="264" t="s">
        <v>301</v>
      </c>
      <c r="D253" s="264" t="s">
        <v>205</v>
      </c>
      <c r="E253" s="265" t="s">
        <v>302</v>
      </c>
      <c r="F253" s="266" t="s">
        <v>303</v>
      </c>
      <c r="G253" s="267" t="s">
        <v>159</v>
      </c>
      <c r="H253" s="268">
        <v>49.164000000000001</v>
      </c>
      <c r="I253" s="269"/>
      <c r="J253" s="270">
        <f>ROUND(I253*H253,2)</f>
        <v>0</v>
      </c>
      <c r="K253" s="266" t="s">
        <v>139</v>
      </c>
      <c r="L253" s="271"/>
      <c r="M253" s="272" t="s">
        <v>1</v>
      </c>
      <c r="N253" s="273" t="s">
        <v>44</v>
      </c>
      <c r="O253" s="91"/>
      <c r="P253" s="227">
        <f>O253*H253</f>
        <v>0</v>
      </c>
      <c r="Q253" s="227">
        <v>0.056120000000000003</v>
      </c>
      <c r="R253" s="227">
        <f>Q253*H253</f>
        <v>2.7590836800000003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178</v>
      </c>
      <c r="AT253" s="229" t="s">
        <v>205</v>
      </c>
      <c r="AU253" s="229" t="s">
        <v>89</v>
      </c>
      <c r="AY253" s="17" t="s">
        <v>133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87</v>
      </c>
      <c r="BK253" s="230">
        <f>ROUND(I253*H253,2)</f>
        <v>0</v>
      </c>
      <c r="BL253" s="17" t="s">
        <v>140</v>
      </c>
      <c r="BM253" s="229" t="s">
        <v>304</v>
      </c>
    </row>
    <row r="254" s="14" customFormat="1">
      <c r="A254" s="14"/>
      <c r="B254" s="242"/>
      <c r="C254" s="243"/>
      <c r="D254" s="233" t="s">
        <v>142</v>
      </c>
      <c r="E254" s="243"/>
      <c r="F254" s="245" t="s">
        <v>305</v>
      </c>
      <c r="G254" s="243"/>
      <c r="H254" s="246">
        <v>49.164000000000001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2" t="s">
        <v>142</v>
      </c>
      <c r="AU254" s="252" t="s">
        <v>89</v>
      </c>
      <c r="AV254" s="14" t="s">
        <v>89</v>
      </c>
      <c r="AW254" s="14" t="s">
        <v>4</v>
      </c>
      <c r="AX254" s="14" t="s">
        <v>87</v>
      </c>
      <c r="AY254" s="252" t="s">
        <v>133</v>
      </c>
    </row>
    <row r="255" s="2" customFormat="1" ht="33" customHeight="1">
      <c r="A255" s="38"/>
      <c r="B255" s="39"/>
      <c r="C255" s="218" t="s">
        <v>306</v>
      </c>
      <c r="D255" s="218" t="s">
        <v>135</v>
      </c>
      <c r="E255" s="219" t="s">
        <v>307</v>
      </c>
      <c r="F255" s="220" t="s">
        <v>308</v>
      </c>
      <c r="G255" s="221" t="s">
        <v>138</v>
      </c>
      <c r="H255" s="222">
        <v>10.5</v>
      </c>
      <c r="I255" s="223"/>
      <c r="J255" s="224">
        <f>ROUND(I255*H255,2)</f>
        <v>0</v>
      </c>
      <c r="K255" s="220" t="s">
        <v>139</v>
      </c>
      <c r="L255" s="44"/>
      <c r="M255" s="225" t="s">
        <v>1</v>
      </c>
      <c r="N255" s="226" t="s">
        <v>44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0.01</v>
      </c>
      <c r="T255" s="228">
        <f>S255*H255</f>
        <v>0.105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140</v>
      </c>
      <c r="AT255" s="229" t="s">
        <v>135</v>
      </c>
      <c r="AU255" s="229" t="s">
        <v>89</v>
      </c>
      <c r="AY255" s="17" t="s">
        <v>133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87</v>
      </c>
      <c r="BK255" s="230">
        <f>ROUND(I255*H255,2)</f>
        <v>0</v>
      </c>
      <c r="BL255" s="17" t="s">
        <v>140</v>
      </c>
      <c r="BM255" s="229" t="s">
        <v>309</v>
      </c>
    </row>
    <row r="256" s="14" customFormat="1">
      <c r="A256" s="14"/>
      <c r="B256" s="242"/>
      <c r="C256" s="243"/>
      <c r="D256" s="233" t="s">
        <v>142</v>
      </c>
      <c r="E256" s="244" t="s">
        <v>1</v>
      </c>
      <c r="F256" s="245" t="s">
        <v>276</v>
      </c>
      <c r="G256" s="243"/>
      <c r="H256" s="246">
        <v>10.5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2" t="s">
        <v>142</v>
      </c>
      <c r="AU256" s="252" t="s">
        <v>89</v>
      </c>
      <c r="AV256" s="14" t="s">
        <v>89</v>
      </c>
      <c r="AW256" s="14" t="s">
        <v>35</v>
      </c>
      <c r="AX256" s="14" t="s">
        <v>79</v>
      </c>
      <c r="AY256" s="252" t="s">
        <v>133</v>
      </c>
    </row>
    <row r="257" s="15" customFormat="1">
      <c r="A257" s="15"/>
      <c r="B257" s="253"/>
      <c r="C257" s="254"/>
      <c r="D257" s="233" t="s">
        <v>142</v>
      </c>
      <c r="E257" s="255" t="s">
        <v>1</v>
      </c>
      <c r="F257" s="256" t="s">
        <v>146</v>
      </c>
      <c r="G257" s="254"/>
      <c r="H257" s="257">
        <v>10.5</v>
      </c>
      <c r="I257" s="258"/>
      <c r="J257" s="254"/>
      <c r="K257" s="254"/>
      <c r="L257" s="259"/>
      <c r="M257" s="260"/>
      <c r="N257" s="261"/>
      <c r="O257" s="261"/>
      <c r="P257" s="261"/>
      <c r="Q257" s="261"/>
      <c r="R257" s="261"/>
      <c r="S257" s="261"/>
      <c r="T257" s="262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3" t="s">
        <v>142</v>
      </c>
      <c r="AU257" s="263" t="s">
        <v>89</v>
      </c>
      <c r="AV257" s="15" t="s">
        <v>140</v>
      </c>
      <c r="AW257" s="15" t="s">
        <v>35</v>
      </c>
      <c r="AX257" s="15" t="s">
        <v>87</v>
      </c>
      <c r="AY257" s="263" t="s">
        <v>133</v>
      </c>
    </row>
    <row r="258" s="2" customFormat="1" ht="62.7" customHeight="1">
      <c r="A258" s="38"/>
      <c r="B258" s="39"/>
      <c r="C258" s="218" t="s">
        <v>310</v>
      </c>
      <c r="D258" s="218" t="s">
        <v>135</v>
      </c>
      <c r="E258" s="219" t="s">
        <v>311</v>
      </c>
      <c r="F258" s="220" t="s">
        <v>312</v>
      </c>
      <c r="G258" s="221" t="s">
        <v>138</v>
      </c>
      <c r="H258" s="222">
        <v>10.5</v>
      </c>
      <c r="I258" s="223"/>
      <c r="J258" s="224">
        <f>ROUND(I258*H258,2)</f>
        <v>0</v>
      </c>
      <c r="K258" s="220" t="s">
        <v>139</v>
      </c>
      <c r="L258" s="44"/>
      <c r="M258" s="225" t="s">
        <v>1</v>
      </c>
      <c r="N258" s="226" t="s">
        <v>44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0.02</v>
      </c>
      <c r="T258" s="228">
        <f>S258*H258</f>
        <v>0.20999999999999999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140</v>
      </c>
      <c r="AT258" s="229" t="s">
        <v>135</v>
      </c>
      <c r="AU258" s="229" t="s">
        <v>89</v>
      </c>
      <c r="AY258" s="17" t="s">
        <v>133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87</v>
      </c>
      <c r="BK258" s="230">
        <f>ROUND(I258*H258,2)</f>
        <v>0</v>
      </c>
      <c r="BL258" s="17" t="s">
        <v>140</v>
      </c>
      <c r="BM258" s="229" t="s">
        <v>313</v>
      </c>
    </row>
    <row r="259" s="14" customFormat="1">
      <c r="A259" s="14"/>
      <c r="B259" s="242"/>
      <c r="C259" s="243"/>
      <c r="D259" s="233" t="s">
        <v>142</v>
      </c>
      <c r="E259" s="244" t="s">
        <v>1</v>
      </c>
      <c r="F259" s="245" t="s">
        <v>276</v>
      </c>
      <c r="G259" s="243"/>
      <c r="H259" s="246">
        <v>10.5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2" t="s">
        <v>142</v>
      </c>
      <c r="AU259" s="252" t="s">
        <v>89</v>
      </c>
      <c r="AV259" s="14" t="s">
        <v>89</v>
      </c>
      <c r="AW259" s="14" t="s">
        <v>35</v>
      </c>
      <c r="AX259" s="14" t="s">
        <v>79</v>
      </c>
      <c r="AY259" s="252" t="s">
        <v>133</v>
      </c>
    </row>
    <row r="260" s="15" customFormat="1">
      <c r="A260" s="15"/>
      <c r="B260" s="253"/>
      <c r="C260" s="254"/>
      <c r="D260" s="233" t="s">
        <v>142</v>
      </c>
      <c r="E260" s="255" t="s">
        <v>1</v>
      </c>
      <c r="F260" s="256" t="s">
        <v>146</v>
      </c>
      <c r="G260" s="254"/>
      <c r="H260" s="257">
        <v>10.5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3" t="s">
        <v>142</v>
      </c>
      <c r="AU260" s="263" t="s">
        <v>89</v>
      </c>
      <c r="AV260" s="15" t="s">
        <v>140</v>
      </c>
      <c r="AW260" s="15" t="s">
        <v>35</v>
      </c>
      <c r="AX260" s="15" t="s">
        <v>87</v>
      </c>
      <c r="AY260" s="263" t="s">
        <v>133</v>
      </c>
    </row>
    <row r="261" s="12" customFormat="1" ht="22.8" customHeight="1">
      <c r="A261" s="12"/>
      <c r="B261" s="202"/>
      <c r="C261" s="203"/>
      <c r="D261" s="204" t="s">
        <v>78</v>
      </c>
      <c r="E261" s="216" t="s">
        <v>314</v>
      </c>
      <c r="F261" s="216" t="s">
        <v>315</v>
      </c>
      <c r="G261" s="203"/>
      <c r="H261" s="203"/>
      <c r="I261" s="206"/>
      <c r="J261" s="217">
        <f>BK261</f>
        <v>0</v>
      </c>
      <c r="K261" s="203"/>
      <c r="L261" s="208"/>
      <c r="M261" s="209"/>
      <c r="N261" s="210"/>
      <c r="O261" s="210"/>
      <c r="P261" s="211">
        <f>SUM(P262:P281)</f>
        <v>0</v>
      </c>
      <c r="Q261" s="210"/>
      <c r="R261" s="211">
        <f>SUM(R262:R281)</f>
        <v>0</v>
      </c>
      <c r="S261" s="210"/>
      <c r="T261" s="212">
        <f>SUM(T262:T281)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3" t="s">
        <v>87</v>
      </c>
      <c r="AT261" s="214" t="s">
        <v>78</v>
      </c>
      <c r="AU261" s="214" t="s">
        <v>87</v>
      </c>
      <c r="AY261" s="213" t="s">
        <v>133</v>
      </c>
      <c r="BK261" s="215">
        <f>SUM(BK262:BK281)</f>
        <v>0</v>
      </c>
    </row>
    <row r="262" s="2" customFormat="1" ht="37.8" customHeight="1">
      <c r="A262" s="38"/>
      <c r="B262" s="39"/>
      <c r="C262" s="218" t="s">
        <v>316</v>
      </c>
      <c r="D262" s="218" t="s">
        <v>135</v>
      </c>
      <c r="E262" s="219" t="s">
        <v>317</v>
      </c>
      <c r="F262" s="220" t="s">
        <v>318</v>
      </c>
      <c r="G262" s="221" t="s">
        <v>189</v>
      </c>
      <c r="H262" s="222">
        <v>7.1299999999999999</v>
      </c>
      <c r="I262" s="223"/>
      <c r="J262" s="224">
        <f>ROUND(I262*H262,2)</f>
        <v>0</v>
      </c>
      <c r="K262" s="220" t="s">
        <v>139</v>
      </c>
      <c r="L262" s="44"/>
      <c r="M262" s="225" t="s">
        <v>1</v>
      </c>
      <c r="N262" s="226" t="s">
        <v>44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140</v>
      </c>
      <c r="AT262" s="229" t="s">
        <v>135</v>
      </c>
      <c r="AU262" s="229" t="s">
        <v>89</v>
      </c>
      <c r="AY262" s="17" t="s">
        <v>133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87</v>
      </c>
      <c r="BK262" s="230">
        <f>ROUND(I262*H262,2)</f>
        <v>0</v>
      </c>
      <c r="BL262" s="17" t="s">
        <v>140</v>
      </c>
      <c r="BM262" s="229" t="s">
        <v>319</v>
      </c>
    </row>
    <row r="263" s="14" customFormat="1">
      <c r="A263" s="14"/>
      <c r="B263" s="242"/>
      <c r="C263" s="243"/>
      <c r="D263" s="233" t="s">
        <v>142</v>
      </c>
      <c r="E263" s="244" t="s">
        <v>1</v>
      </c>
      <c r="F263" s="245" t="s">
        <v>320</v>
      </c>
      <c r="G263" s="243"/>
      <c r="H263" s="246">
        <v>7.1299999999999999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2" t="s">
        <v>142</v>
      </c>
      <c r="AU263" s="252" t="s">
        <v>89</v>
      </c>
      <c r="AV263" s="14" t="s">
        <v>89</v>
      </c>
      <c r="AW263" s="14" t="s">
        <v>35</v>
      </c>
      <c r="AX263" s="14" t="s">
        <v>79</v>
      </c>
      <c r="AY263" s="252" t="s">
        <v>133</v>
      </c>
    </row>
    <row r="264" s="15" customFormat="1">
      <c r="A264" s="15"/>
      <c r="B264" s="253"/>
      <c r="C264" s="254"/>
      <c r="D264" s="233" t="s">
        <v>142</v>
      </c>
      <c r="E264" s="255" t="s">
        <v>1</v>
      </c>
      <c r="F264" s="256" t="s">
        <v>146</v>
      </c>
      <c r="G264" s="254"/>
      <c r="H264" s="257">
        <v>7.1299999999999999</v>
      </c>
      <c r="I264" s="258"/>
      <c r="J264" s="254"/>
      <c r="K264" s="254"/>
      <c r="L264" s="259"/>
      <c r="M264" s="260"/>
      <c r="N264" s="261"/>
      <c r="O264" s="261"/>
      <c r="P264" s="261"/>
      <c r="Q264" s="261"/>
      <c r="R264" s="261"/>
      <c r="S264" s="261"/>
      <c r="T264" s="262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3" t="s">
        <v>142</v>
      </c>
      <c r="AU264" s="263" t="s">
        <v>89</v>
      </c>
      <c r="AV264" s="15" t="s">
        <v>140</v>
      </c>
      <c r="AW264" s="15" t="s">
        <v>35</v>
      </c>
      <c r="AX264" s="15" t="s">
        <v>87</v>
      </c>
      <c r="AY264" s="263" t="s">
        <v>133</v>
      </c>
    </row>
    <row r="265" s="2" customFormat="1" ht="49.05" customHeight="1">
      <c r="A265" s="38"/>
      <c r="B265" s="39"/>
      <c r="C265" s="218" t="s">
        <v>321</v>
      </c>
      <c r="D265" s="218" t="s">
        <v>135</v>
      </c>
      <c r="E265" s="219" t="s">
        <v>322</v>
      </c>
      <c r="F265" s="220" t="s">
        <v>323</v>
      </c>
      <c r="G265" s="221" t="s">
        <v>189</v>
      </c>
      <c r="H265" s="222">
        <v>35.649999999999999</v>
      </c>
      <c r="I265" s="223"/>
      <c r="J265" s="224">
        <f>ROUND(I265*H265,2)</f>
        <v>0</v>
      </c>
      <c r="K265" s="220" t="s">
        <v>139</v>
      </c>
      <c r="L265" s="44"/>
      <c r="M265" s="225" t="s">
        <v>1</v>
      </c>
      <c r="N265" s="226" t="s">
        <v>44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140</v>
      </c>
      <c r="AT265" s="229" t="s">
        <v>135</v>
      </c>
      <c r="AU265" s="229" t="s">
        <v>89</v>
      </c>
      <c r="AY265" s="17" t="s">
        <v>133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87</v>
      </c>
      <c r="BK265" s="230">
        <f>ROUND(I265*H265,2)</f>
        <v>0</v>
      </c>
      <c r="BL265" s="17" t="s">
        <v>140</v>
      </c>
      <c r="BM265" s="229" t="s">
        <v>324</v>
      </c>
    </row>
    <row r="266" s="14" customFormat="1">
      <c r="A266" s="14"/>
      <c r="B266" s="242"/>
      <c r="C266" s="243"/>
      <c r="D266" s="233" t="s">
        <v>142</v>
      </c>
      <c r="E266" s="244" t="s">
        <v>1</v>
      </c>
      <c r="F266" s="245" t="s">
        <v>320</v>
      </c>
      <c r="G266" s="243"/>
      <c r="H266" s="246">
        <v>7.1299999999999999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2" t="s">
        <v>142</v>
      </c>
      <c r="AU266" s="252" t="s">
        <v>89</v>
      </c>
      <c r="AV266" s="14" t="s">
        <v>89</v>
      </c>
      <c r="AW266" s="14" t="s">
        <v>35</v>
      </c>
      <c r="AX266" s="14" t="s">
        <v>79</v>
      </c>
      <c r="AY266" s="252" t="s">
        <v>133</v>
      </c>
    </row>
    <row r="267" s="15" customFormat="1">
      <c r="A267" s="15"/>
      <c r="B267" s="253"/>
      <c r="C267" s="254"/>
      <c r="D267" s="233" t="s">
        <v>142</v>
      </c>
      <c r="E267" s="255" t="s">
        <v>1</v>
      </c>
      <c r="F267" s="256" t="s">
        <v>146</v>
      </c>
      <c r="G267" s="254"/>
      <c r="H267" s="257">
        <v>7.1299999999999999</v>
      </c>
      <c r="I267" s="258"/>
      <c r="J267" s="254"/>
      <c r="K267" s="254"/>
      <c r="L267" s="259"/>
      <c r="M267" s="260"/>
      <c r="N267" s="261"/>
      <c r="O267" s="261"/>
      <c r="P267" s="261"/>
      <c r="Q267" s="261"/>
      <c r="R267" s="261"/>
      <c r="S267" s="261"/>
      <c r="T267" s="262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3" t="s">
        <v>142</v>
      </c>
      <c r="AU267" s="263" t="s">
        <v>89</v>
      </c>
      <c r="AV267" s="15" t="s">
        <v>140</v>
      </c>
      <c r="AW267" s="15" t="s">
        <v>35</v>
      </c>
      <c r="AX267" s="15" t="s">
        <v>87</v>
      </c>
      <c r="AY267" s="263" t="s">
        <v>133</v>
      </c>
    </row>
    <row r="268" s="14" customFormat="1">
      <c r="A268" s="14"/>
      <c r="B268" s="242"/>
      <c r="C268" s="243"/>
      <c r="D268" s="233" t="s">
        <v>142</v>
      </c>
      <c r="E268" s="243"/>
      <c r="F268" s="245" t="s">
        <v>325</v>
      </c>
      <c r="G268" s="243"/>
      <c r="H268" s="246">
        <v>35.649999999999999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2" t="s">
        <v>142</v>
      </c>
      <c r="AU268" s="252" t="s">
        <v>89</v>
      </c>
      <c r="AV268" s="14" t="s">
        <v>89</v>
      </c>
      <c r="AW268" s="14" t="s">
        <v>4</v>
      </c>
      <c r="AX268" s="14" t="s">
        <v>87</v>
      </c>
      <c r="AY268" s="252" t="s">
        <v>133</v>
      </c>
    </row>
    <row r="269" s="2" customFormat="1" ht="37.8" customHeight="1">
      <c r="A269" s="38"/>
      <c r="B269" s="39"/>
      <c r="C269" s="218" t="s">
        <v>326</v>
      </c>
      <c r="D269" s="218" t="s">
        <v>135</v>
      </c>
      <c r="E269" s="219" t="s">
        <v>327</v>
      </c>
      <c r="F269" s="220" t="s">
        <v>328</v>
      </c>
      <c r="G269" s="221" t="s">
        <v>189</v>
      </c>
      <c r="H269" s="222">
        <v>12.443</v>
      </c>
      <c r="I269" s="223"/>
      <c r="J269" s="224">
        <f>ROUND(I269*H269,2)</f>
        <v>0</v>
      </c>
      <c r="K269" s="220" t="s">
        <v>139</v>
      </c>
      <c r="L269" s="44"/>
      <c r="M269" s="225" t="s">
        <v>1</v>
      </c>
      <c r="N269" s="226" t="s">
        <v>44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140</v>
      </c>
      <c r="AT269" s="229" t="s">
        <v>135</v>
      </c>
      <c r="AU269" s="229" t="s">
        <v>89</v>
      </c>
      <c r="AY269" s="17" t="s">
        <v>133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87</v>
      </c>
      <c r="BK269" s="230">
        <f>ROUND(I269*H269,2)</f>
        <v>0</v>
      </c>
      <c r="BL269" s="17" t="s">
        <v>140</v>
      </c>
      <c r="BM269" s="229" t="s">
        <v>329</v>
      </c>
    </row>
    <row r="270" s="14" customFormat="1">
      <c r="A270" s="14"/>
      <c r="B270" s="242"/>
      <c r="C270" s="243"/>
      <c r="D270" s="233" t="s">
        <v>142</v>
      </c>
      <c r="E270" s="244" t="s">
        <v>1</v>
      </c>
      <c r="F270" s="245" t="s">
        <v>330</v>
      </c>
      <c r="G270" s="243"/>
      <c r="H270" s="246">
        <v>12.443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2" t="s">
        <v>142</v>
      </c>
      <c r="AU270" s="252" t="s">
        <v>89</v>
      </c>
      <c r="AV270" s="14" t="s">
        <v>89</v>
      </c>
      <c r="AW270" s="14" t="s">
        <v>35</v>
      </c>
      <c r="AX270" s="14" t="s">
        <v>79</v>
      </c>
      <c r="AY270" s="252" t="s">
        <v>133</v>
      </c>
    </row>
    <row r="271" s="15" customFormat="1">
      <c r="A271" s="15"/>
      <c r="B271" s="253"/>
      <c r="C271" s="254"/>
      <c r="D271" s="233" t="s">
        <v>142</v>
      </c>
      <c r="E271" s="255" t="s">
        <v>1</v>
      </c>
      <c r="F271" s="256" t="s">
        <v>146</v>
      </c>
      <c r="G271" s="254"/>
      <c r="H271" s="257">
        <v>12.443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3" t="s">
        <v>142</v>
      </c>
      <c r="AU271" s="263" t="s">
        <v>89</v>
      </c>
      <c r="AV271" s="15" t="s">
        <v>140</v>
      </c>
      <c r="AW271" s="15" t="s">
        <v>35</v>
      </c>
      <c r="AX271" s="15" t="s">
        <v>87</v>
      </c>
      <c r="AY271" s="263" t="s">
        <v>133</v>
      </c>
    </row>
    <row r="272" s="2" customFormat="1" ht="49.05" customHeight="1">
      <c r="A272" s="38"/>
      <c r="B272" s="39"/>
      <c r="C272" s="218" t="s">
        <v>331</v>
      </c>
      <c r="D272" s="218" t="s">
        <v>135</v>
      </c>
      <c r="E272" s="219" t="s">
        <v>332</v>
      </c>
      <c r="F272" s="220" t="s">
        <v>333</v>
      </c>
      <c r="G272" s="221" t="s">
        <v>189</v>
      </c>
      <c r="H272" s="222">
        <v>62.215000000000003</v>
      </c>
      <c r="I272" s="223"/>
      <c r="J272" s="224">
        <f>ROUND(I272*H272,2)</f>
        <v>0</v>
      </c>
      <c r="K272" s="220" t="s">
        <v>139</v>
      </c>
      <c r="L272" s="44"/>
      <c r="M272" s="225" t="s">
        <v>1</v>
      </c>
      <c r="N272" s="226" t="s">
        <v>44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140</v>
      </c>
      <c r="AT272" s="229" t="s">
        <v>135</v>
      </c>
      <c r="AU272" s="229" t="s">
        <v>89</v>
      </c>
      <c r="AY272" s="17" t="s">
        <v>133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87</v>
      </c>
      <c r="BK272" s="230">
        <f>ROUND(I272*H272,2)</f>
        <v>0</v>
      </c>
      <c r="BL272" s="17" t="s">
        <v>140</v>
      </c>
      <c r="BM272" s="229" t="s">
        <v>334</v>
      </c>
    </row>
    <row r="273" s="14" customFormat="1">
      <c r="A273" s="14"/>
      <c r="B273" s="242"/>
      <c r="C273" s="243"/>
      <c r="D273" s="233" t="s">
        <v>142</v>
      </c>
      <c r="E273" s="244" t="s">
        <v>1</v>
      </c>
      <c r="F273" s="245" t="s">
        <v>330</v>
      </c>
      <c r="G273" s="243"/>
      <c r="H273" s="246">
        <v>12.443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2" t="s">
        <v>142</v>
      </c>
      <c r="AU273" s="252" t="s">
        <v>89</v>
      </c>
      <c r="AV273" s="14" t="s">
        <v>89</v>
      </c>
      <c r="AW273" s="14" t="s">
        <v>35</v>
      </c>
      <c r="AX273" s="14" t="s">
        <v>79</v>
      </c>
      <c r="AY273" s="252" t="s">
        <v>133</v>
      </c>
    </row>
    <row r="274" s="15" customFormat="1">
      <c r="A274" s="15"/>
      <c r="B274" s="253"/>
      <c r="C274" s="254"/>
      <c r="D274" s="233" t="s">
        <v>142</v>
      </c>
      <c r="E274" s="255" t="s">
        <v>1</v>
      </c>
      <c r="F274" s="256" t="s">
        <v>146</v>
      </c>
      <c r="G274" s="254"/>
      <c r="H274" s="257">
        <v>12.443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3" t="s">
        <v>142</v>
      </c>
      <c r="AU274" s="263" t="s">
        <v>89</v>
      </c>
      <c r="AV274" s="15" t="s">
        <v>140</v>
      </c>
      <c r="AW274" s="15" t="s">
        <v>35</v>
      </c>
      <c r="AX274" s="15" t="s">
        <v>87</v>
      </c>
      <c r="AY274" s="263" t="s">
        <v>133</v>
      </c>
    </row>
    <row r="275" s="14" customFormat="1">
      <c r="A275" s="14"/>
      <c r="B275" s="242"/>
      <c r="C275" s="243"/>
      <c r="D275" s="233" t="s">
        <v>142</v>
      </c>
      <c r="E275" s="243"/>
      <c r="F275" s="245" t="s">
        <v>335</v>
      </c>
      <c r="G275" s="243"/>
      <c r="H275" s="246">
        <v>62.215000000000003</v>
      </c>
      <c r="I275" s="247"/>
      <c r="J275" s="243"/>
      <c r="K275" s="243"/>
      <c r="L275" s="248"/>
      <c r="M275" s="249"/>
      <c r="N275" s="250"/>
      <c r="O275" s="250"/>
      <c r="P275" s="250"/>
      <c r="Q275" s="250"/>
      <c r="R275" s="250"/>
      <c r="S275" s="250"/>
      <c r="T275" s="25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2" t="s">
        <v>142</v>
      </c>
      <c r="AU275" s="252" t="s">
        <v>89</v>
      </c>
      <c r="AV275" s="14" t="s">
        <v>89</v>
      </c>
      <c r="AW275" s="14" t="s">
        <v>4</v>
      </c>
      <c r="AX275" s="14" t="s">
        <v>87</v>
      </c>
      <c r="AY275" s="252" t="s">
        <v>133</v>
      </c>
    </row>
    <row r="276" s="2" customFormat="1" ht="44.25" customHeight="1">
      <c r="A276" s="38"/>
      <c r="B276" s="39"/>
      <c r="C276" s="218" t="s">
        <v>336</v>
      </c>
      <c r="D276" s="218" t="s">
        <v>135</v>
      </c>
      <c r="E276" s="219" t="s">
        <v>337</v>
      </c>
      <c r="F276" s="220" t="s">
        <v>338</v>
      </c>
      <c r="G276" s="221" t="s">
        <v>189</v>
      </c>
      <c r="H276" s="222">
        <v>12.443</v>
      </c>
      <c r="I276" s="223"/>
      <c r="J276" s="224">
        <f>ROUND(I276*H276,2)</f>
        <v>0</v>
      </c>
      <c r="K276" s="220" t="s">
        <v>139</v>
      </c>
      <c r="L276" s="44"/>
      <c r="M276" s="225" t="s">
        <v>1</v>
      </c>
      <c r="N276" s="226" t="s">
        <v>44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140</v>
      </c>
      <c r="AT276" s="229" t="s">
        <v>135</v>
      </c>
      <c r="AU276" s="229" t="s">
        <v>89</v>
      </c>
      <c r="AY276" s="17" t="s">
        <v>133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87</v>
      </c>
      <c r="BK276" s="230">
        <f>ROUND(I276*H276,2)</f>
        <v>0</v>
      </c>
      <c r="BL276" s="17" t="s">
        <v>140</v>
      </c>
      <c r="BM276" s="229" t="s">
        <v>339</v>
      </c>
    </row>
    <row r="277" s="14" customFormat="1">
      <c r="A277" s="14"/>
      <c r="B277" s="242"/>
      <c r="C277" s="243"/>
      <c r="D277" s="233" t="s">
        <v>142</v>
      </c>
      <c r="E277" s="244" t="s">
        <v>1</v>
      </c>
      <c r="F277" s="245" t="s">
        <v>330</v>
      </c>
      <c r="G277" s="243"/>
      <c r="H277" s="246">
        <v>12.443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2" t="s">
        <v>142</v>
      </c>
      <c r="AU277" s="252" t="s">
        <v>89</v>
      </c>
      <c r="AV277" s="14" t="s">
        <v>89</v>
      </c>
      <c r="AW277" s="14" t="s">
        <v>35</v>
      </c>
      <c r="AX277" s="14" t="s">
        <v>79</v>
      </c>
      <c r="AY277" s="252" t="s">
        <v>133</v>
      </c>
    </row>
    <row r="278" s="15" customFormat="1">
      <c r="A278" s="15"/>
      <c r="B278" s="253"/>
      <c r="C278" s="254"/>
      <c r="D278" s="233" t="s">
        <v>142</v>
      </c>
      <c r="E278" s="255" t="s">
        <v>1</v>
      </c>
      <c r="F278" s="256" t="s">
        <v>146</v>
      </c>
      <c r="G278" s="254"/>
      <c r="H278" s="257">
        <v>12.443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3" t="s">
        <v>142</v>
      </c>
      <c r="AU278" s="263" t="s">
        <v>89</v>
      </c>
      <c r="AV278" s="15" t="s">
        <v>140</v>
      </c>
      <c r="AW278" s="15" t="s">
        <v>35</v>
      </c>
      <c r="AX278" s="15" t="s">
        <v>87</v>
      </c>
      <c r="AY278" s="263" t="s">
        <v>133</v>
      </c>
    </row>
    <row r="279" s="2" customFormat="1" ht="44.25" customHeight="1">
      <c r="A279" s="38"/>
      <c r="B279" s="39"/>
      <c r="C279" s="218" t="s">
        <v>340</v>
      </c>
      <c r="D279" s="218" t="s">
        <v>135</v>
      </c>
      <c r="E279" s="219" t="s">
        <v>341</v>
      </c>
      <c r="F279" s="220" t="s">
        <v>342</v>
      </c>
      <c r="G279" s="221" t="s">
        <v>189</v>
      </c>
      <c r="H279" s="222">
        <v>7.1299999999999999</v>
      </c>
      <c r="I279" s="223"/>
      <c r="J279" s="224">
        <f>ROUND(I279*H279,2)</f>
        <v>0</v>
      </c>
      <c r="K279" s="220" t="s">
        <v>139</v>
      </c>
      <c r="L279" s="44"/>
      <c r="M279" s="225" t="s">
        <v>1</v>
      </c>
      <c r="N279" s="226" t="s">
        <v>44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140</v>
      </c>
      <c r="AT279" s="229" t="s">
        <v>135</v>
      </c>
      <c r="AU279" s="229" t="s">
        <v>89</v>
      </c>
      <c r="AY279" s="17" t="s">
        <v>133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87</v>
      </c>
      <c r="BK279" s="230">
        <f>ROUND(I279*H279,2)</f>
        <v>0</v>
      </c>
      <c r="BL279" s="17" t="s">
        <v>140</v>
      </c>
      <c r="BM279" s="229" t="s">
        <v>343</v>
      </c>
    </row>
    <row r="280" s="14" customFormat="1">
      <c r="A280" s="14"/>
      <c r="B280" s="242"/>
      <c r="C280" s="243"/>
      <c r="D280" s="233" t="s">
        <v>142</v>
      </c>
      <c r="E280" s="244" t="s">
        <v>1</v>
      </c>
      <c r="F280" s="245" t="s">
        <v>320</v>
      </c>
      <c r="G280" s="243"/>
      <c r="H280" s="246">
        <v>7.1299999999999999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2" t="s">
        <v>142</v>
      </c>
      <c r="AU280" s="252" t="s">
        <v>89</v>
      </c>
      <c r="AV280" s="14" t="s">
        <v>89</v>
      </c>
      <c r="AW280" s="14" t="s">
        <v>35</v>
      </c>
      <c r="AX280" s="14" t="s">
        <v>79</v>
      </c>
      <c r="AY280" s="252" t="s">
        <v>133</v>
      </c>
    </row>
    <row r="281" s="15" customFormat="1">
      <c r="A281" s="15"/>
      <c r="B281" s="253"/>
      <c r="C281" s="254"/>
      <c r="D281" s="233" t="s">
        <v>142</v>
      </c>
      <c r="E281" s="255" t="s">
        <v>1</v>
      </c>
      <c r="F281" s="256" t="s">
        <v>146</v>
      </c>
      <c r="G281" s="254"/>
      <c r="H281" s="257">
        <v>7.1299999999999999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3" t="s">
        <v>142</v>
      </c>
      <c r="AU281" s="263" t="s">
        <v>89</v>
      </c>
      <c r="AV281" s="15" t="s">
        <v>140</v>
      </c>
      <c r="AW281" s="15" t="s">
        <v>35</v>
      </c>
      <c r="AX281" s="15" t="s">
        <v>87</v>
      </c>
      <c r="AY281" s="263" t="s">
        <v>133</v>
      </c>
    </row>
    <row r="282" s="12" customFormat="1" ht="22.8" customHeight="1">
      <c r="A282" s="12"/>
      <c r="B282" s="202"/>
      <c r="C282" s="203"/>
      <c r="D282" s="204" t="s">
        <v>78</v>
      </c>
      <c r="E282" s="216" t="s">
        <v>344</v>
      </c>
      <c r="F282" s="216" t="s">
        <v>345</v>
      </c>
      <c r="G282" s="203"/>
      <c r="H282" s="203"/>
      <c r="I282" s="206"/>
      <c r="J282" s="217">
        <f>BK282</f>
        <v>0</v>
      </c>
      <c r="K282" s="203"/>
      <c r="L282" s="208"/>
      <c r="M282" s="209"/>
      <c r="N282" s="210"/>
      <c r="O282" s="210"/>
      <c r="P282" s="211">
        <f>P283</f>
        <v>0</v>
      </c>
      <c r="Q282" s="210"/>
      <c r="R282" s="211">
        <f>R283</f>
        <v>0</v>
      </c>
      <c r="S282" s="210"/>
      <c r="T282" s="212">
        <f>T283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3" t="s">
        <v>87</v>
      </c>
      <c r="AT282" s="214" t="s">
        <v>78</v>
      </c>
      <c r="AU282" s="214" t="s">
        <v>87</v>
      </c>
      <c r="AY282" s="213" t="s">
        <v>133</v>
      </c>
      <c r="BK282" s="215">
        <f>BK283</f>
        <v>0</v>
      </c>
    </row>
    <row r="283" s="2" customFormat="1" ht="37.8" customHeight="1">
      <c r="A283" s="38"/>
      <c r="B283" s="39"/>
      <c r="C283" s="218" t="s">
        <v>346</v>
      </c>
      <c r="D283" s="218" t="s">
        <v>135</v>
      </c>
      <c r="E283" s="219" t="s">
        <v>347</v>
      </c>
      <c r="F283" s="220" t="s">
        <v>348</v>
      </c>
      <c r="G283" s="221" t="s">
        <v>189</v>
      </c>
      <c r="H283" s="222">
        <v>35.624000000000002</v>
      </c>
      <c r="I283" s="223"/>
      <c r="J283" s="224">
        <f>ROUND(I283*H283,2)</f>
        <v>0</v>
      </c>
      <c r="K283" s="220" t="s">
        <v>139</v>
      </c>
      <c r="L283" s="44"/>
      <c r="M283" s="225" t="s">
        <v>1</v>
      </c>
      <c r="N283" s="226" t="s">
        <v>44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140</v>
      </c>
      <c r="AT283" s="229" t="s">
        <v>135</v>
      </c>
      <c r="AU283" s="229" t="s">
        <v>89</v>
      </c>
      <c r="AY283" s="17" t="s">
        <v>133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87</v>
      </c>
      <c r="BK283" s="230">
        <f>ROUND(I283*H283,2)</f>
        <v>0</v>
      </c>
      <c r="BL283" s="17" t="s">
        <v>140</v>
      </c>
      <c r="BM283" s="229" t="s">
        <v>349</v>
      </c>
    </row>
    <row r="284" s="12" customFormat="1" ht="25.92" customHeight="1">
      <c r="A284" s="12"/>
      <c r="B284" s="202"/>
      <c r="C284" s="203"/>
      <c r="D284" s="204" t="s">
        <v>78</v>
      </c>
      <c r="E284" s="205" t="s">
        <v>350</v>
      </c>
      <c r="F284" s="205" t="s">
        <v>351</v>
      </c>
      <c r="G284" s="203"/>
      <c r="H284" s="203"/>
      <c r="I284" s="206"/>
      <c r="J284" s="207">
        <f>BK284</f>
        <v>0</v>
      </c>
      <c r="K284" s="203"/>
      <c r="L284" s="208"/>
      <c r="M284" s="209"/>
      <c r="N284" s="210"/>
      <c r="O284" s="210"/>
      <c r="P284" s="211">
        <f>P285+P287+P289+P291</f>
        <v>0</v>
      </c>
      <c r="Q284" s="210"/>
      <c r="R284" s="211">
        <f>R285+R287+R289+R291</f>
        <v>0</v>
      </c>
      <c r="S284" s="210"/>
      <c r="T284" s="212">
        <f>T285+T287+T289+T291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3" t="s">
        <v>162</v>
      </c>
      <c r="AT284" s="214" t="s">
        <v>78</v>
      </c>
      <c r="AU284" s="214" t="s">
        <v>79</v>
      </c>
      <c r="AY284" s="213" t="s">
        <v>133</v>
      </c>
      <c r="BK284" s="215">
        <f>BK285+BK287+BK289+BK291</f>
        <v>0</v>
      </c>
    </row>
    <row r="285" s="12" customFormat="1" ht="22.8" customHeight="1">
      <c r="A285" s="12"/>
      <c r="B285" s="202"/>
      <c r="C285" s="203"/>
      <c r="D285" s="204" t="s">
        <v>78</v>
      </c>
      <c r="E285" s="216" t="s">
        <v>352</v>
      </c>
      <c r="F285" s="216" t="s">
        <v>353</v>
      </c>
      <c r="G285" s="203"/>
      <c r="H285" s="203"/>
      <c r="I285" s="206"/>
      <c r="J285" s="217">
        <f>BK285</f>
        <v>0</v>
      </c>
      <c r="K285" s="203"/>
      <c r="L285" s="208"/>
      <c r="M285" s="209"/>
      <c r="N285" s="210"/>
      <c r="O285" s="210"/>
      <c r="P285" s="211">
        <f>P286</f>
        <v>0</v>
      </c>
      <c r="Q285" s="210"/>
      <c r="R285" s="211">
        <f>R286</f>
        <v>0</v>
      </c>
      <c r="S285" s="210"/>
      <c r="T285" s="212">
        <f>T286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3" t="s">
        <v>162</v>
      </c>
      <c r="AT285" s="214" t="s">
        <v>78</v>
      </c>
      <c r="AU285" s="214" t="s">
        <v>87</v>
      </c>
      <c r="AY285" s="213" t="s">
        <v>133</v>
      </c>
      <c r="BK285" s="215">
        <f>BK286</f>
        <v>0</v>
      </c>
    </row>
    <row r="286" s="2" customFormat="1" ht="16.5" customHeight="1">
      <c r="A286" s="38"/>
      <c r="B286" s="39"/>
      <c r="C286" s="218" t="s">
        <v>354</v>
      </c>
      <c r="D286" s="218" t="s">
        <v>135</v>
      </c>
      <c r="E286" s="219" t="s">
        <v>355</v>
      </c>
      <c r="F286" s="220" t="s">
        <v>356</v>
      </c>
      <c r="G286" s="221" t="s">
        <v>357</v>
      </c>
      <c r="H286" s="222">
        <v>1</v>
      </c>
      <c r="I286" s="223"/>
      <c r="J286" s="224">
        <f>ROUND(I286*H286,2)</f>
        <v>0</v>
      </c>
      <c r="K286" s="220" t="s">
        <v>139</v>
      </c>
      <c r="L286" s="44"/>
      <c r="M286" s="225" t="s">
        <v>1</v>
      </c>
      <c r="N286" s="226" t="s">
        <v>44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358</v>
      </c>
      <c r="AT286" s="229" t="s">
        <v>135</v>
      </c>
      <c r="AU286" s="229" t="s">
        <v>89</v>
      </c>
      <c r="AY286" s="17" t="s">
        <v>133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87</v>
      </c>
      <c r="BK286" s="230">
        <f>ROUND(I286*H286,2)</f>
        <v>0</v>
      </c>
      <c r="BL286" s="17" t="s">
        <v>358</v>
      </c>
      <c r="BM286" s="229" t="s">
        <v>359</v>
      </c>
    </row>
    <row r="287" s="12" customFormat="1" ht="22.8" customHeight="1">
      <c r="A287" s="12"/>
      <c r="B287" s="202"/>
      <c r="C287" s="203"/>
      <c r="D287" s="204" t="s">
        <v>78</v>
      </c>
      <c r="E287" s="216" t="s">
        <v>360</v>
      </c>
      <c r="F287" s="216" t="s">
        <v>361</v>
      </c>
      <c r="G287" s="203"/>
      <c r="H287" s="203"/>
      <c r="I287" s="206"/>
      <c r="J287" s="217">
        <f>BK287</f>
        <v>0</v>
      </c>
      <c r="K287" s="203"/>
      <c r="L287" s="208"/>
      <c r="M287" s="209"/>
      <c r="N287" s="210"/>
      <c r="O287" s="210"/>
      <c r="P287" s="211">
        <f>P288</f>
        <v>0</v>
      </c>
      <c r="Q287" s="210"/>
      <c r="R287" s="211">
        <f>R288</f>
        <v>0</v>
      </c>
      <c r="S287" s="210"/>
      <c r="T287" s="212">
        <f>T288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3" t="s">
        <v>162</v>
      </c>
      <c r="AT287" s="214" t="s">
        <v>78</v>
      </c>
      <c r="AU287" s="214" t="s">
        <v>87</v>
      </c>
      <c r="AY287" s="213" t="s">
        <v>133</v>
      </c>
      <c r="BK287" s="215">
        <f>BK288</f>
        <v>0</v>
      </c>
    </row>
    <row r="288" s="2" customFormat="1" ht="16.5" customHeight="1">
      <c r="A288" s="38"/>
      <c r="B288" s="39"/>
      <c r="C288" s="218" t="s">
        <v>362</v>
      </c>
      <c r="D288" s="218" t="s">
        <v>135</v>
      </c>
      <c r="E288" s="219" t="s">
        <v>363</v>
      </c>
      <c r="F288" s="220" t="s">
        <v>361</v>
      </c>
      <c r="G288" s="221" t="s">
        <v>364</v>
      </c>
      <c r="H288" s="274"/>
      <c r="I288" s="223"/>
      <c r="J288" s="224">
        <f>ROUND(I288*H288,2)</f>
        <v>0</v>
      </c>
      <c r="K288" s="220" t="s">
        <v>139</v>
      </c>
      <c r="L288" s="44"/>
      <c r="M288" s="225" t="s">
        <v>1</v>
      </c>
      <c r="N288" s="226" t="s">
        <v>44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358</v>
      </c>
      <c r="AT288" s="229" t="s">
        <v>135</v>
      </c>
      <c r="AU288" s="229" t="s">
        <v>89</v>
      </c>
      <c r="AY288" s="17" t="s">
        <v>133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87</v>
      </c>
      <c r="BK288" s="230">
        <f>ROUND(I288*H288,2)</f>
        <v>0</v>
      </c>
      <c r="BL288" s="17" t="s">
        <v>358</v>
      </c>
      <c r="BM288" s="229" t="s">
        <v>365</v>
      </c>
    </row>
    <row r="289" s="12" customFormat="1" ht="22.8" customHeight="1">
      <c r="A289" s="12"/>
      <c r="B289" s="202"/>
      <c r="C289" s="203"/>
      <c r="D289" s="204" t="s">
        <v>78</v>
      </c>
      <c r="E289" s="216" t="s">
        <v>366</v>
      </c>
      <c r="F289" s="216" t="s">
        <v>367</v>
      </c>
      <c r="G289" s="203"/>
      <c r="H289" s="203"/>
      <c r="I289" s="206"/>
      <c r="J289" s="217">
        <f>BK289</f>
        <v>0</v>
      </c>
      <c r="K289" s="203"/>
      <c r="L289" s="208"/>
      <c r="M289" s="209"/>
      <c r="N289" s="210"/>
      <c r="O289" s="210"/>
      <c r="P289" s="211">
        <f>P290</f>
        <v>0</v>
      </c>
      <c r="Q289" s="210"/>
      <c r="R289" s="211">
        <f>R290</f>
        <v>0</v>
      </c>
      <c r="S289" s="210"/>
      <c r="T289" s="212">
        <f>T290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3" t="s">
        <v>162</v>
      </c>
      <c r="AT289" s="214" t="s">
        <v>78</v>
      </c>
      <c r="AU289" s="214" t="s">
        <v>87</v>
      </c>
      <c r="AY289" s="213" t="s">
        <v>133</v>
      </c>
      <c r="BK289" s="215">
        <f>BK290</f>
        <v>0</v>
      </c>
    </row>
    <row r="290" s="2" customFormat="1" ht="16.5" customHeight="1">
      <c r="A290" s="38"/>
      <c r="B290" s="39"/>
      <c r="C290" s="218" t="s">
        <v>368</v>
      </c>
      <c r="D290" s="218" t="s">
        <v>135</v>
      </c>
      <c r="E290" s="219" t="s">
        <v>369</v>
      </c>
      <c r="F290" s="220" t="s">
        <v>370</v>
      </c>
      <c r="G290" s="221" t="s">
        <v>256</v>
      </c>
      <c r="H290" s="222">
        <v>2</v>
      </c>
      <c r="I290" s="223"/>
      <c r="J290" s="224">
        <f>ROUND(I290*H290,2)</f>
        <v>0</v>
      </c>
      <c r="K290" s="220" t="s">
        <v>139</v>
      </c>
      <c r="L290" s="44"/>
      <c r="M290" s="225" t="s">
        <v>1</v>
      </c>
      <c r="N290" s="226" t="s">
        <v>44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358</v>
      </c>
      <c r="AT290" s="229" t="s">
        <v>135</v>
      </c>
      <c r="AU290" s="229" t="s">
        <v>89</v>
      </c>
      <c r="AY290" s="17" t="s">
        <v>133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87</v>
      </c>
      <c r="BK290" s="230">
        <f>ROUND(I290*H290,2)</f>
        <v>0</v>
      </c>
      <c r="BL290" s="17" t="s">
        <v>358</v>
      </c>
      <c r="BM290" s="229" t="s">
        <v>371</v>
      </c>
    </row>
    <row r="291" s="12" customFormat="1" ht="22.8" customHeight="1">
      <c r="A291" s="12"/>
      <c r="B291" s="202"/>
      <c r="C291" s="203"/>
      <c r="D291" s="204" t="s">
        <v>78</v>
      </c>
      <c r="E291" s="216" t="s">
        <v>372</v>
      </c>
      <c r="F291" s="216" t="s">
        <v>373</v>
      </c>
      <c r="G291" s="203"/>
      <c r="H291" s="203"/>
      <c r="I291" s="206"/>
      <c r="J291" s="217">
        <f>BK291</f>
        <v>0</v>
      </c>
      <c r="K291" s="203"/>
      <c r="L291" s="208"/>
      <c r="M291" s="209"/>
      <c r="N291" s="210"/>
      <c r="O291" s="210"/>
      <c r="P291" s="211">
        <f>P292</f>
        <v>0</v>
      </c>
      <c r="Q291" s="210"/>
      <c r="R291" s="211">
        <f>R292</f>
        <v>0</v>
      </c>
      <c r="S291" s="210"/>
      <c r="T291" s="212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3" t="s">
        <v>162</v>
      </c>
      <c r="AT291" s="214" t="s">
        <v>78</v>
      </c>
      <c r="AU291" s="214" t="s">
        <v>87</v>
      </c>
      <c r="AY291" s="213" t="s">
        <v>133</v>
      </c>
      <c r="BK291" s="215">
        <f>BK292</f>
        <v>0</v>
      </c>
    </row>
    <row r="292" s="2" customFormat="1" ht="16.5" customHeight="1">
      <c r="A292" s="38"/>
      <c r="B292" s="39"/>
      <c r="C292" s="218" t="s">
        <v>374</v>
      </c>
      <c r="D292" s="218" t="s">
        <v>135</v>
      </c>
      <c r="E292" s="219" t="s">
        <v>375</v>
      </c>
      <c r="F292" s="220" t="s">
        <v>373</v>
      </c>
      <c r="G292" s="221" t="s">
        <v>364</v>
      </c>
      <c r="H292" s="274"/>
      <c r="I292" s="223"/>
      <c r="J292" s="224">
        <f>ROUND(I292*H292,2)</f>
        <v>0</v>
      </c>
      <c r="K292" s="220" t="s">
        <v>139</v>
      </c>
      <c r="L292" s="44"/>
      <c r="M292" s="275" t="s">
        <v>1</v>
      </c>
      <c r="N292" s="276" t="s">
        <v>44</v>
      </c>
      <c r="O292" s="277"/>
      <c r="P292" s="278">
        <f>O292*H292</f>
        <v>0</v>
      </c>
      <c r="Q292" s="278">
        <v>0</v>
      </c>
      <c r="R292" s="278">
        <f>Q292*H292</f>
        <v>0</v>
      </c>
      <c r="S292" s="278">
        <v>0</v>
      </c>
      <c r="T292" s="279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358</v>
      </c>
      <c r="AT292" s="229" t="s">
        <v>135</v>
      </c>
      <c r="AU292" s="229" t="s">
        <v>89</v>
      </c>
      <c r="AY292" s="17" t="s">
        <v>133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87</v>
      </c>
      <c r="BK292" s="230">
        <f>ROUND(I292*H292,2)</f>
        <v>0</v>
      </c>
      <c r="BL292" s="17" t="s">
        <v>358</v>
      </c>
      <c r="BM292" s="229" t="s">
        <v>376</v>
      </c>
    </row>
    <row r="293" s="2" customFormat="1" ht="6.96" customHeight="1">
      <c r="A293" s="38"/>
      <c r="B293" s="66"/>
      <c r="C293" s="67"/>
      <c r="D293" s="67"/>
      <c r="E293" s="67"/>
      <c r="F293" s="67"/>
      <c r="G293" s="67"/>
      <c r="H293" s="67"/>
      <c r="I293" s="67"/>
      <c r="J293" s="67"/>
      <c r="K293" s="67"/>
      <c r="L293" s="44"/>
      <c r="M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</row>
  </sheetData>
  <sheetProtection sheet="1" autoFilter="0" formatColumns="0" formatRows="0" objects="1" scenarios="1" spinCount="100000" saltValue="YC/I8eT+pX9Ju90T1LvvESK+NMH9yOdfo7v46xuINvyoac1RZ8ZYMdSOmD/VdDkM9Jzv2/s5+PIwjZ7rSwHzzQ==" hashValue="U1Ddwd4Cc9KAmrGpfcV/LDXIuW+5YVRyTctINXLRw7rKCcUJiE4H6A3ZHt9PJpfsR4NtKQATg3z9HEK74OnM6w==" algorithmName="SHA-512" password="C7C2"/>
  <autoFilter ref="C126:K29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Přechody pro chodce v obci Bochoř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377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27. 1. 2026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ROUND((SUM(BE127:BE305)),  2)</f>
        <v>0</v>
      </c>
      <c r="G33" s="38"/>
      <c r="H33" s="38"/>
      <c r="I33" s="155">
        <v>0.20999999999999999</v>
      </c>
      <c r="J33" s="154">
        <f>ROUND(((SUM(BE127:BE305))*I33),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ROUND((SUM(BF127:BF305)),  2)</f>
        <v>0</v>
      </c>
      <c r="G34" s="38"/>
      <c r="H34" s="38"/>
      <c r="I34" s="155">
        <v>0.12</v>
      </c>
      <c r="J34" s="154">
        <f>ROUND(((SUM(BF127:BF305))*I34),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ROUND((SUM(BG127:BG305)),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ROUND((SUM(BH127:BH305)),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ROUND((SUM(BI127:BI305)),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Přechody pro chodce v obci Bochoř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102 - Přechod u hřiště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Obec Bochoř</v>
      </c>
      <c r="G89" s="40"/>
      <c r="H89" s="40"/>
      <c r="I89" s="32" t="s">
        <v>22</v>
      </c>
      <c r="J89" s="79" t="str">
        <f>IF(J12="","",J12)</f>
        <v>27. 1. 2026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Obec Bochoř, Náves 202/41, Bochoř 751 08</v>
      </c>
      <c r="G91" s="40"/>
      <c r="H91" s="40"/>
      <c r="I91" s="32" t="s">
        <v>32</v>
      </c>
      <c r="J91" s="36" t="str">
        <f>E21</f>
        <v>Bc. Jakub Frais, Šumvald 404, Šumvald 783 85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J195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J232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J274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112</v>
      </c>
      <c r="E102" s="188"/>
      <c r="F102" s="188"/>
      <c r="G102" s="188"/>
      <c r="H102" s="188"/>
      <c r="I102" s="188"/>
      <c r="J102" s="189">
        <f>J295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113</v>
      </c>
      <c r="E103" s="182"/>
      <c r="F103" s="182"/>
      <c r="G103" s="182"/>
      <c r="H103" s="182"/>
      <c r="I103" s="182"/>
      <c r="J103" s="183">
        <f>J297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114</v>
      </c>
      <c r="E104" s="188"/>
      <c r="F104" s="188"/>
      <c r="G104" s="188"/>
      <c r="H104" s="188"/>
      <c r="I104" s="188"/>
      <c r="J104" s="189">
        <f>J298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115</v>
      </c>
      <c r="E105" s="188"/>
      <c r="F105" s="188"/>
      <c r="G105" s="188"/>
      <c r="H105" s="188"/>
      <c r="I105" s="188"/>
      <c r="J105" s="189">
        <f>J300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116</v>
      </c>
      <c r="E106" s="188"/>
      <c r="F106" s="188"/>
      <c r="G106" s="188"/>
      <c r="H106" s="188"/>
      <c r="I106" s="188"/>
      <c r="J106" s="189">
        <f>J302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117</v>
      </c>
      <c r="E107" s="188"/>
      <c r="F107" s="188"/>
      <c r="G107" s="188"/>
      <c r="H107" s="188"/>
      <c r="I107" s="188"/>
      <c r="J107" s="189">
        <f>J304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Přechody pro chodce v obci Bochoř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 102 - Přechod u hřiště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Obec Bochoř</v>
      </c>
      <c r="G121" s="40"/>
      <c r="H121" s="40"/>
      <c r="I121" s="32" t="s">
        <v>22</v>
      </c>
      <c r="J121" s="79" t="str">
        <f>IF(J12="","",J12)</f>
        <v>27. 1. 2026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40.05" customHeight="1">
      <c r="A123" s="38"/>
      <c r="B123" s="39"/>
      <c r="C123" s="32" t="s">
        <v>24</v>
      </c>
      <c r="D123" s="40"/>
      <c r="E123" s="40"/>
      <c r="F123" s="27" t="str">
        <f>E15</f>
        <v>Obec Bochoř, Náves 202/41, Bochoř 751 08</v>
      </c>
      <c r="G123" s="40"/>
      <c r="H123" s="40"/>
      <c r="I123" s="32" t="s">
        <v>32</v>
      </c>
      <c r="J123" s="36" t="str">
        <f>E21</f>
        <v>Bc. Jakub Frais, Šumvald 404, Šumvald 783 85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30</v>
      </c>
      <c r="D124" s="40"/>
      <c r="E124" s="40"/>
      <c r="F124" s="27" t="str">
        <f>IF(E18="","",E18)</f>
        <v>Vyplň údaj</v>
      </c>
      <c r="G124" s="40"/>
      <c r="H124" s="40"/>
      <c r="I124" s="32" t="s">
        <v>36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119</v>
      </c>
      <c r="D126" s="194" t="s">
        <v>64</v>
      </c>
      <c r="E126" s="194" t="s">
        <v>60</v>
      </c>
      <c r="F126" s="194" t="s">
        <v>61</v>
      </c>
      <c r="G126" s="194" t="s">
        <v>120</v>
      </c>
      <c r="H126" s="194" t="s">
        <v>121</v>
      </c>
      <c r="I126" s="194" t="s">
        <v>122</v>
      </c>
      <c r="J126" s="194" t="s">
        <v>104</v>
      </c>
      <c r="K126" s="195" t="s">
        <v>123</v>
      </c>
      <c r="L126" s="196"/>
      <c r="M126" s="100" t="s">
        <v>1</v>
      </c>
      <c r="N126" s="101" t="s">
        <v>43</v>
      </c>
      <c r="O126" s="101" t="s">
        <v>124</v>
      </c>
      <c r="P126" s="101" t="s">
        <v>125</v>
      </c>
      <c r="Q126" s="101" t="s">
        <v>126</v>
      </c>
      <c r="R126" s="101" t="s">
        <v>127</v>
      </c>
      <c r="S126" s="101" t="s">
        <v>128</v>
      </c>
      <c r="T126" s="102" t="s">
        <v>129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130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P128+P297</f>
        <v>0</v>
      </c>
      <c r="Q127" s="104"/>
      <c r="R127" s="199">
        <f>R128+R297</f>
        <v>25.340230480000002</v>
      </c>
      <c r="S127" s="104"/>
      <c r="T127" s="200">
        <f>T128+T297</f>
        <v>21.832100000000001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78</v>
      </c>
      <c r="AU127" s="17" t="s">
        <v>106</v>
      </c>
      <c r="BK127" s="201">
        <f>BK128+BK297</f>
        <v>0</v>
      </c>
    </row>
    <row r="128" s="12" customFormat="1" ht="25.92" customHeight="1">
      <c r="A128" s="12"/>
      <c r="B128" s="202"/>
      <c r="C128" s="203"/>
      <c r="D128" s="204" t="s">
        <v>78</v>
      </c>
      <c r="E128" s="205" t="s">
        <v>131</v>
      </c>
      <c r="F128" s="205" t="s">
        <v>132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P129+P195+P232+P274+P295</f>
        <v>0</v>
      </c>
      <c r="Q128" s="210"/>
      <c r="R128" s="211">
        <f>R129+R195+R232+R274+R295</f>
        <v>25.340230480000002</v>
      </c>
      <c r="S128" s="210"/>
      <c r="T128" s="212">
        <f>T129+T195+T232+T274+T295</f>
        <v>21.832100000000001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87</v>
      </c>
      <c r="AT128" s="214" t="s">
        <v>78</v>
      </c>
      <c r="AU128" s="214" t="s">
        <v>79</v>
      </c>
      <c r="AY128" s="213" t="s">
        <v>133</v>
      </c>
      <c r="BK128" s="215">
        <f>BK129+BK195+BK232+BK274+BK295</f>
        <v>0</v>
      </c>
    </row>
    <row r="129" s="12" customFormat="1" ht="22.8" customHeight="1">
      <c r="A129" s="12"/>
      <c r="B129" s="202"/>
      <c r="C129" s="203"/>
      <c r="D129" s="204" t="s">
        <v>78</v>
      </c>
      <c r="E129" s="216" t="s">
        <v>87</v>
      </c>
      <c r="F129" s="216" t="s">
        <v>134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SUM(P130:P194)</f>
        <v>0</v>
      </c>
      <c r="Q129" s="210"/>
      <c r="R129" s="211">
        <f>SUM(R130:R194)</f>
        <v>0.00034000000000000002</v>
      </c>
      <c r="S129" s="210"/>
      <c r="T129" s="212">
        <f>SUM(T130:T194)</f>
        <v>21.517099999999999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87</v>
      </c>
      <c r="AT129" s="214" t="s">
        <v>78</v>
      </c>
      <c r="AU129" s="214" t="s">
        <v>87</v>
      </c>
      <c r="AY129" s="213" t="s">
        <v>133</v>
      </c>
      <c r="BK129" s="215">
        <f>SUM(BK130:BK194)</f>
        <v>0</v>
      </c>
    </row>
    <row r="130" s="2" customFormat="1" ht="76.35" customHeight="1">
      <c r="A130" s="38"/>
      <c r="B130" s="39"/>
      <c r="C130" s="218" t="s">
        <v>87</v>
      </c>
      <c r="D130" s="218" t="s">
        <v>135</v>
      </c>
      <c r="E130" s="219" t="s">
        <v>136</v>
      </c>
      <c r="F130" s="220" t="s">
        <v>137</v>
      </c>
      <c r="G130" s="221" t="s">
        <v>138</v>
      </c>
      <c r="H130" s="222">
        <v>8.7200000000000006</v>
      </c>
      <c r="I130" s="223"/>
      <c r="J130" s="224">
        <f>ROUND(I130*H130,2)</f>
        <v>0</v>
      </c>
      <c r="K130" s="220" t="s">
        <v>139</v>
      </c>
      <c r="L130" s="44"/>
      <c r="M130" s="225" t="s">
        <v>1</v>
      </c>
      <c r="N130" s="226" t="s">
        <v>44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0.255</v>
      </c>
      <c r="T130" s="228">
        <f>S130*H130</f>
        <v>2.2236000000000002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140</v>
      </c>
      <c r="AT130" s="229" t="s">
        <v>135</v>
      </c>
      <c r="AU130" s="229" t="s">
        <v>89</v>
      </c>
      <c r="AY130" s="17" t="s">
        <v>133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87</v>
      </c>
      <c r="BK130" s="230">
        <f>ROUND(I130*H130,2)</f>
        <v>0</v>
      </c>
      <c r="BL130" s="17" t="s">
        <v>140</v>
      </c>
      <c r="BM130" s="229" t="s">
        <v>378</v>
      </c>
    </row>
    <row r="131" s="13" customFormat="1">
      <c r="A131" s="13"/>
      <c r="B131" s="231"/>
      <c r="C131" s="232"/>
      <c r="D131" s="233" t="s">
        <v>142</v>
      </c>
      <c r="E131" s="234" t="s">
        <v>1</v>
      </c>
      <c r="F131" s="235" t="s">
        <v>143</v>
      </c>
      <c r="G131" s="232"/>
      <c r="H131" s="234" t="s">
        <v>1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142</v>
      </c>
      <c r="AU131" s="241" t="s">
        <v>89</v>
      </c>
      <c r="AV131" s="13" t="s">
        <v>87</v>
      </c>
      <c r="AW131" s="13" t="s">
        <v>35</v>
      </c>
      <c r="AX131" s="13" t="s">
        <v>79</v>
      </c>
      <c r="AY131" s="241" t="s">
        <v>133</v>
      </c>
    </row>
    <row r="132" s="13" customFormat="1">
      <c r="A132" s="13"/>
      <c r="B132" s="231"/>
      <c r="C132" s="232"/>
      <c r="D132" s="233" t="s">
        <v>142</v>
      </c>
      <c r="E132" s="234" t="s">
        <v>1</v>
      </c>
      <c r="F132" s="235" t="s">
        <v>144</v>
      </c>
      <c r="G132" s="232"/>
      <c r="H132" s="234" t="s">
        <v>1</v>
      </c>
      <c r="I132" s="236"/>
      <c r="J132" s="232"/>
      <c r="K132" s="232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142</v>
      </c>
      <c r="AU132" s="241" t="s">
        <v>89</v>
      </c>
      <c r="AV132" s="13" t="s">
        <v>87</v>
      </c>
      <c r="AW132" s="13" t="s">
        <v>35</v>
      </c>
      <c r="AX132" s="13" t="s">
        <v>79</v>
      </c>
      <c r="AY132" s="241" t="s">
        <v>133</v>
      </c>
    </row>
    <row r="133" s="14" customFormat="1">
      <c r="A133" s="14"/>
      <c r="B133" s="242"/>
      <c r="C133" s="243"/>
      <c r="D133" s="233" t="s">
        <v>142</v>
      </c>
      <c r="E133" s="244" t="s">
        <v>1</v>
      </c>
      <c r="F133" s="245" t="s">
        <v>379</v>
      </c>
      <c r="G133" s="243"/>
      <c r="H133" s="246">
        <v>1.9199999999999999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142</v>
      </c>
      <c r="AU133" s="252" t="s">
        <v>89</v>
      </c>
      <c r="AV133" s="14" t="s">
        <v>89</v>
      </c>
      <c r="AW133" s="14" t="s">
        <v>35</v>
      </c>
      <c r="AX133" s="14" t="s">
        <v>79</v>
      </c>
      <c r="AY133" s="252" t="s">
        <v>133</v>
      </c>
    </row>
    <row r="134" s="14" customFormat="1">
      <c r="A134" s="14"/>
      <c r="B134" s="242"/>
      <c r="C134" s="243"/>
      <c r="D134" s="233" t="s">
        <v>142</v>
      </c>
      <c r="E134" s="244" t="s">
        <v>1</v>
      </c>
      <c r="F134" s="245" t="s">
        <v>380</v>
      </c>
      <c r="G134" s="243"/>
      <c r="H134" s="246">
        <v>6.7999999999999998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142</v>
      </c>
      <c r="AU134" s="252" t="s">
        <v>89</v>
      </c>
      <c r="AV134" s="14" t="s">
        <v>89</v>
      </c>
      <c r="AW134" s="14" t="s">
        <v>35</v>
      </c>
      <c r="AX134" s="14" t="s">
        <v>79</v>
      </c>
      <c r="AY134" s="252" t="s">
        <v>133</v>
      </c>
    </row>
    <row r="135" s="15" customFormat="1">
      <c r="A135" s="15"/>
      <c r="B135" s="253"/>
      <c r="C135" s="254"/>
      <c r="D135" s="233" t="s">
        <v>142</v>
      </c>
      <c r="E135" s="255" t="s">
        <v>1</v>
      </c>
      <c r="F135" s="256" t="s">
        <v>146</v>
      </c>
      <c r="G135" s="254"/>
      <c r="H135" s="257">
        <v>8.7199999999999989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3" t="s">
        <v>142</v>
      </c>
      <c r="AU135" s="263" t="s">
        <v>89</v>
      </c>
      <c r="AV135" s="15" t="s">
        <v>140</v>
      </c>
      <c r="AW135" s="15" t="s">
        <v>35</v>
      </c>
      <c r="AX135" s="15" t="s">
        <v>87</v>
      </c>
      <c r="AY135" s="263" t="s">
        <v>133</v>
      </c>
    </row>
    <row r="136" s="2" customFormat="1" ht="62.7" customHeight="1">
      <c r="A136" s="38"/>
      <c r="B136" s="39"/>
      <c r="C136" s="218" t="s">
        <v>89</v>
      </c>
      <c r="D136" s="218" t="s">
        <v>135</v>
      </c>
      <c r="E136" s="219" t="s">
        <v>381</v>
      </c>
      <c r="F136" s="220" t="s">
        <v>382</v>
      </c>
      <c r="G136" s="221" t="s">
        <v>138</v>
      </c>
      <c r="H136" s="222">
        <v>11.880000000000001</v>
      </c>
      <c r="I136" s="223"/>
      <c r="J136" s="224">
        <f>ROUND(I136*H136,2)</f>
        <v>0</v>
      </c>
      <c r="K136" s="220" t="s">
        <v>139</v>
      </c>
      <c r="L136" s="44"/>
      <c r="M136" s="225" t="s">
        <v>1</v>
      </c>
      <c r="N136" s="226" t="s">
        <v>44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0.26000000000000001</v>
      </c>
      <c r="T136" s="228">
        <f>S136*H136</f>
        <v>3.0888000000000004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140</v>
      </c>
      <c r="AT136" s="229" t="s">
        <v>135</v>
      </c>
      <c r="AU136" s="229" t="s">
        <v>89</v>
      </c>
      <c r="AY136" s="17" t="s">
        <v>133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87</v>
      </c>
      <c r="BK136" s="230">
        <f>ROUND(I136*H136,2)</f>
        <v>0</v>
      </c>
      <c r="BL136" s="17" t="s">
        <v>140</v>
      </c>
      <c r="BM136" s="229" t="s">
        <v>383</v>
      </c>
    </row>
    <row r="137" s="13" customFormat="1">
      <c r="A137" s="13"/>
      <c r="B137" s="231"/>
      <c r="C137" s="232"/>
      <c r="D137" s="233" t="s">
        <v>142</v>
      </c>
      <c r="E137" s="234" t="s">
        <v>1</v>
      </c>
      <c r="F137" s="235" t="s">
        <v>384</v>
      </c>
      <c r="G137" s="232"/>
      <c r="H137" s="234" t="s">
        <v>1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142</v>
      </c>
      <c r="AU137" s="241" t="s">
        <v>89</v>
      </c>
      <c r="AV137" s="13" t="s">
        <v>87</v>
      </c>
      <c r="AW137" s="13" t="s">
        <v>35</v>
      </c>
      <c r="AX137" s="13" t="s">
        <v>79</v>
      </c>
      <c r="AY137" s="241" t="s">
        <v>133</v>
      </c>
    </row>
    <row r="138" s="14" customFormat="1">
      <c r="A138" s="14"/>
      <c r="B138" s="242"/>
      <c r="C138" s="243"/>
      <c r="D138" s="233" t="s">
        <v>142</v>
      </c>
      <c r="E138" s="244" t="s">
        <v>1</v>
      </c>
      <c r="F138" s="245" t="s">
        <v>385</v>
      </c>
      <c r="G138" s="243"/>
      <c r="H138" s="246">
        <v>11.880000000000001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142</v>
      </c>
      <c r="AU138" s="252" t="s">
        <v>89</v>
      </c>
      <c r="AV138" s="14" t="s">
        <v>89</v>
      </c>
      <c r="AW138" s="14" t="s">
        <v>35</v>
      </c>
      <c r="AX138" s="14" t="s">
        <v>79</v>
      </c>
      <c r="AY138" s="252" t="s">
        <v>133</v>
      </c>
    </row>
    <row r="139" s="15" customFormat="1">
      <c r="A139" s="15"/>
      <c r="B139" s="253"/>
      <c r="C139" s="254"/>
      <c r="D139" s="233" t="s">
        <v>142</v>
      </c>
      <c r="E139" s="255" t="s">
        <v>1</v>
      </c>
      <c r="F139" s="256" t="s">
        <v>146</v>
      </c>
      <c r="G139" s="254"/>
      <c r="H139" s="257">
        <v>11.880000000000001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3" t="s">
        <v>142</v>
      </c>
      <c r="AU139" s="263" t="s">
        <v>89</v>
      </c>
      <c r="AV139" s="15" t="s">
        <v>140</v>
      </c>
      <c r="AW139" s="15" t="s">
        <v>35</v>
      </c>
      <c r="AX139" s="15" t="s">
        <v>87</v>
      </c>
      <c r="AY139" s="263" t="s">
        <v>133</v>
      </c>
    </row>
    <row r="140" s="2" customFormat="1" ht="55.5" customHeight="1">
      <c r="A140" s="38"/>
      <c r="B140" s="39"/>
      <c r="C140" s="218" t="s">
        <v>153</v>
      </c>
      <c r="D140" s="218" t="s">
        <v>135</v>
      </c>
      <c r="E140" s="219" t="s">
        <v>147</v>
      </c>
      <c r="F140" s="220" t="s">
        <v>148</v>
      </c>
      <c r="G140" s="221" t="s">
        <v>138</v>
      </c>
      <c r="H140" s="222">
        <v>5.0999999999999996</v>
      </c>
      <c r="I140" s="223"/>
      <c r="J140" s="224">
        <f>ROUND(I140*H140,2)</f>
        <v>0</v>
      </c>
      <c r="K140" s="220" t="s">
        <v>139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0.41699999999999998</v>
      </c>
      <c r="T140" s="228">
        <f>S140*H140</f>
        <v>2.1266999999999996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140</v>
      </c>
      <c r="AT140" s="229" t="s">
        <v>135</v>
      </c>
      <c r="AU140" s="229" t="s">
        <v>89</v>
      </c>
      <c r="AY140" s="17" t="s">
        <v>133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140</v>
      </c>
      <c r="BM140" s="229" t="s">
        <v>386</v>
      </c>
    </row>
    <row r="141" s="13" customFormat="1">
      <c r="A141" s="13"/>
      <c r="B141" s="231"/>
      <c r="C141" s="232"/>
      <c r="D141" s="233" t="s">
        <v>142</v>
      </c>
      <c r="E141" s="234" t="s">
        <v>1</v>
      </c>
      <c r="F141" s="235" t="s">
        <v>150</v>
      </c>
      <c r="G141" s="232"/>
      <c r="H141" s="234" t="s">
        <v>1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142</v>
      </c>
      <c r="AU141" s="241" t="s">
        <v>89</v>
      </c>
      <c r="AV141" s="13" t="s">
        <v>87</v>
      </c>
      <c r="AW141" s="13" t="s">
        <v>35</v>
      </c>
      <c r="AX141" s="13" t="s">
        <v>79</v>
      </c>
      <c r="AY141" s="241" t="s">
        <v>133</v>
      </c>
    </row>
    <row r="142" s="13" customFormat="1">
      <c r="A142" s="13"/>
      <c r="B142" s="231"/>
      <c r="C142" s="232"/>
      <c r="D142" s="233" t="s">
        <v>142</v>
      </c>
      <c r="E142" s="234" t="s">
        <v>1</v>
      </c>
      <c r="F142" s="235" t="s">
        <v>151</v>
      </c>
      <c r="G142" s="232"/>
      <c r="H142" s="234" t="s">
        <v>1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142</v>
      </c>
      <c r="AU142" s="241" t="s">
        <v>89</v>
      </c>
      <c r="AV142" s="13" t="s">
        <v>87</v>
      </c>
      <c r="AW142" s="13" t="s">
        <v>35</v>
      </c>
      <c r="AX142" s="13" t="s">
        <v>79</v>
      </c>
      <c r="AY142" s="241" t="s">
        <v>133</v>
      </c>
    </row>
    <row r="143" s="14" customFormat="1">
      <c r="A143" s="14"/>
      <c r="B143" s="242"/>
      <c r="C143" s="243"/>
      <c r="D143" s="233" t="s">
        <v>142</v>
      </c>
      <c r="E143" s="244" t="s">
        <v>1</v>
      </c>
      <c r="F143" s="245" t="s">
        <v>387</v>
      </c>
      <c r="G143" s="243"/>
      <c r="H143" s="246">
        <v>1.5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142</v>
      </c>
      <c r="AU143" s="252" t="s">
        <v>89</v>
      </c>
      <c r="AV143" s="14" t="s">
        <v>89</v>
      </c>
      <c r="AW143" s="14" t="s">
        <v>35</v>
      </c>
      <c r="AX143" s="14" t="s">
        <v>79</v>
      </c>
      <c r="AY143" s="252" t="s">
        <v>133</v>
      </c>
    </row>
    <row r="144" s="14" customFormat="1">
      <c r="A144" s="14"/>
      <c r="B144" s="242"/>
      <c r="C144" s="243"/>
      <c r="D144" s="233" t="s">
        <v>142</v>
      </c>
      <c r="E144" s="244" t="s">
        <v>1</v>
      </c>
      <c r="F144" s="245" t="s">
        <v>388</v>
      </c>
      <c r="G144" s="243"/>
      <c r="H144" s="246">
        <v>3.6000000000000001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142</v>
      </c>
      <c r="AU144" s="252" t="s">
        <v>89</v>
      </c>
      <c r="AV144" s="14" t="s">
        <v>89</v>
      </c>
      <c r="AW144" s="14" t="s">
        <v>35</v>
      </c>
      <c r="AX144" s="14" t="s">
        <v>79</v>
      </c>
      <c r="AY144" s="252" t="s">
        <v>133</v>
      </c>
    </row>
    <row r="145" s="15" customFormat="1">
      <c r="A145" s="15"/>
      <c r="B145" s="253"/>
      <c r="C145" s="254"/>
      <c r="D145" s="233" t="s">
        <v>142</v>
      </c>
      <c r="E145" s="255" t="s">
        <v>1</v>
      </c>
      <c r="F145" s="256" t="s">
        <v>146</v>
      </c>
      <c r="G145" s="254"/>
      <c r="H145" s="257">
        <v>5.0999999999999996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142</v>
      </c>
      <c r="AU145" s="263" t="s">
        <v>89</v>
      </c>
      <c r="AV145" s="15" t="s">
        <v>140</v>
      </c>
      <c r="AW145" s="15" t="s">
        <v>35</v>
      </c>
      <c r="AX145" s="15" t="s">
        <v>87</v>
      </c>
      <c r="AY145" s="263" t="s">
        <v>133</v>
      </c>
    </row>
    <row r="146" s="2" customFormat="1" ht="55.5" customHeight="1">
      <c r="A146" s="38"/>
      <c r="B146" s="39"/>
      <c r="C146" s="218" t="s">
        <v>140</v>
      </c>
      <c r="D146" s="218" t="s">
        <v>135</v>
      </c>
      <c r="E146" s="219" t="s">
        <v>154</v>
      </c>
      <c r="F146" s="220" t="s">
        <v>155</v>
      </c>
      <c r="G146" s="221" t="s">
        <v>138</v>
      </c>
      <c r="H146" s="222">
        <v>20.600000000000001</v>
      </c>
      <c r="I146" s="223"/>
      <c r="J146" s="224">
        <f>ROUND(I146*H146,2)</f>
        <v>0</v>
      </c>
      <c r="K146" s="220" t="s">
        <v>139</v>
      </c>
      <c r="L146" s="44"/>
      <c r="M146" s="225" t="s">
        <v>1</v>
      </c>
      <c r="N146" s="226" t="s">
        <v>44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0.28999999999999998</v>
      </c>
      <c r="T146" s="228">
        <f>S146*H146</f>
        <v>5.9740000000000002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140</v>
      </c>
      <c r="AT146" s="229" t="s">
        <v>135</v>
      </c>
      <c r="AU146" s="229" t="s">
        <v>89</v>
      </c>
      <c r="AY146" s="17" t="s">
        <v>133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87</v>
      </c>
      <c r="BK146" s="230">
        <f>ROUND(I146*H146,2)</f>
        <v>0</v>
      </c>
      <c r="BL146" s="17" t="s">
        <v>140</v>
      </c>
      <c r="BM146" s="229" t="s">
        <v>389</v>
      </c>
    </row>
    <row r="147" s="13" customFormat="1">
      <c r="A147" s="13"/>
      <c r="B147" s="231"/>
      <c r="C147" s="232"/>
      <c r="D147" s="233" t="s">
        <v>142</v>
      </c>
      <c r="E147" s="234" t="s">
        <v>1</v>
      </c>
      <c r="F147" s="235" t="s">
        <v>143</v>
      </c>
      <c r="G147" s="232"/>
      <c r="H147" s="234" t="s">
        <v>1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1" t="s">
        <v>142</v>
      </c>
      <c r="AU147" s="241" t="s">
        <v>89</v>
      </c>
      <c r="AV147" s="13" t="s">
        <v>87</v>
      </c>
      <c r="AW147" s="13" t="s">
        <v>35</v>
      </c>
      <c r="AX147" s="13" t="s">
        <v>79</v>
      </c>
      <c r="AY147" s="241" t="s">
        <v>133</v>
      </c>
    </row>
    <row r="148" s="13" customFormat="1">
      <c r="A148" s="13"/>
      <c r="B148" s="231"/>
      <c r="C148" s="232"/>
      <c r="D148" s="233" t="s">
        <v>142</v>
      </c>
      <c r="E148" s="234" t="s">
        <v>1</v>
      </c>
      <c r="F148" s="235" t="s">
        <v>384</v>
      </c>
      <c r="G148" s="232"/>
      <c r="H148" s="234" t="s">
        <v>1</v>
      </c>
      <c r="I148" s="236"/>
      <c r="J148" s="232"/>
      <c r="K148" s="232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142</v>
      </c>
      <c r="AU148" s="241" t="s">
        <v>89</v>
      </c>
      <c r="AV148" s="13" t="s">
        <v>87</v>
      </c>
      <c r="AW148" s="13" t="s">
        <v>35</v>
      </c>
      <c r="AX148" s="13" t="s">
        <v>79</v>
      </c>
      <c r="AY148" s="241" t="s">
        <v>133</v>
      </c>
    </row>
    <row r="149" s="14" customFormat="1">
      <c r="A149" s="14"/>
      <c r="B149" s="242"/>
      <c r="C149" s="243"/>
      <c r="D149" s="233" t="s">
        <v>142</v>
      </c>
      <c r="E149" s="244" t="s">
        <v>1</v>
      </c>
      <c r="F149" s="245" t="s">
        <v>385</v>
      </c>
      <c r="G149" s="243"/>
      <c r="H149" s="246">
        <v>11.880000000000001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142</v>
      </c>
      <c r="AU149" s="252" t="s">
        <v>89</v>
      </c>
      <c r="AV149" s="14" t="s">
        <v>89</v>
      </c>
      <c r="AW149" s="14" t="s">
        <v>35</v>
      </c>
      <c r="AX149" s="14" t="s">
        <v>79</v>
      </c>
      <c r="AY149" s="252" t="s">
        <v>133</v>
      </c>
    </row>
    <row r="150" s="13" customFormat="1">
      <c r="A150" s="13"/>
      <c r="B150" s="231"/>
      <c r="C150" s="232"/>
      <c r="D150" s="233" t="s">
        <v>142</v>
      </c>
      <c r="E150" s="234" t="s">
        <v>1</v>
      </c>
      <c r="F150" s="235" t="s">
        <v>144</v>
      </c>
      <c r="G150" s="232"/>
      <c r="H150" s="234" t="s">
        <v>1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142</v>
      </c>
      <c r="AU150" s="241" t="s">
        <v>89</v>
      </c>
      <c r="AV150" s="13" t="s">
        <v>87</v>
      </c>
      <c r="AW150" s="13" t="s">
        <v>35</v>
      </c>
      <c r="AX150" s="13" t="s">
        <v>79</v>
      </c>
      <c r="AY150" s="241" t="s">
        <v>133</v>
      </c>
    </row>
    <row r="151" s="14" customFormat="1">
      <c r="A151" s="14"/>
      <c r="B151" s="242"/>
      <c r="C151" s="243"/>
      <c r="D151" s="233" t="s">
        <v>142</v>
      </c>
      <c r="E151" s="244" t="s">
        <v>1</v>
      </c>
      <c r="F151" s="245" t="s">
        <v>379</v>
      </c>
      <c r="G151" s="243"/>
      <c r="H151" s="246">
        <v>1.9199999999999999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142</v>
      </c>
      <c r="AU151" s="252" t="s">
        <v>89</v>
      </c>
      <c r="AV151" s="14" t="s">
        <v>89</v>
      </c>
      <c r="AW151" s="14" t="s">
        <v>35</v>
      </c>
      <c r="AX151" s="14" t="s">
        <v>79</v>
      </c>
      <c r="AY151" s="252" t="s">
        <v>133</v>
      </c>
    </row>
    <row r="152" s="14" customFormat="1">
      <c r="A152" s="14"/>
      <c r="B152" s="242"/>
      <c r="C152" s="243"/>
      <c r="D152" s="233" t="s">
        <v>142</v>
      </c>
      <c r="E152" s="244" t="s">
        <v>1</v>
      </c>
      <c r="F152" s="245" t="s">
        <v>380</v>
      </c>
      <c r="G152" s="243"/>
      <c r="H152" s="246">
        <v>6.7999999999999998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142</v>
      </c>
      <c r="AU152" s="252" t="s">
        <v>89</v>
      </c>
      <c r="AV152" s="14" t="s">
        <v>89</v>
      </c>
      <c r="AW152" s="14" t="s">
        <v>35</v>
      </c>
      <c r="AX152" s="14" t="s">
        <v>79</v>
      </c>
      <c r="AY152" s="252" t="s">
        <v>133</v>
      </c>
    </row>
    <row r="153" s="15" customFormat="1">
      <c r="A153" s="15"/>
      <c r="B153" s="253"/>
      <c r="C153" s="254"/>
      <c r="D153" s="233" t="s">
        <v>142</v>
      </c>
      <c r="E153" s="255" t="s">
        <v>1</v>
      </c>
      <c r="F153" s="256" t="s">
        <v>146</v>
      </c>
      <c r="G153" s="254"/>
      <c r="H153" s="257">
        <v>20.600000000000001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3" t="s">
        <v>142</v>
      </c>
      <c r="AU153" s="263" t="s">
        <v>89</v>
      </c>
      <c r="AV153" s="15" t="s">
        <v>140</v>
      </c>
      <c r="AW153" s="15" t="s">
        <v>35</v>
      </c>
      <c r="AX153" s="15" t="s">
        <v>87</v>
      </c>
      <c r="AY153" s="263" t="s">
        <v>133</v>
      </c>
    </row>
    <row r="154" s="2" customFormat="1" ht="44.25" customHeight="1">
      <c r="A154" s="38"/>
      <c r="B154" s="39"/>
      <c r="C154" s="218" t="s">
        <v>162</v>
      </c>
      <c r="D154" s="218" t="s">
        <v>135</v>
      </c>
      <c r="E154" s="219" t="s">
        <v>157</v>
      </c>
      <c r="F154" s="220" t="s">
        <v>158</v>
      </c>
      <c r="G154" s="221" t="s">
        <v>159</v>
      </c>
      <c r="H154" s="222">
        <v>13.800000000000001</v>
      </c>
      <c r="I154" s="223"/>
      <c r="J154" s="224">
        <f>ROUND(I154*H154,2)</f>
        <v>0</v>
      </c>
      <c r="K154" s="220" t="s">
        <v>139</v>
      </c>
      <c r="L154" s="44"/>
      <c r="M154" s="225" t="s">
        <v>1</v>
      </c>
      <c r="N154" s="226" t="s">
        <v>44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0.23000000000000001</v>
      </c>
      <c r="T154" s="228">
        <f>S154*H154</f>
        <v>3.1740000000000004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140</v>
      </c>
      <c r="AT154" s="229" t="s">
        <v>135</v>
      </c>
      <c r="AU154" s="229" t="s">
        <v>89</v>
      </c>
      <c r="AY154" s="17" t="s">
        <v>133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87</v>
      </c>
      <c r="BK154" s="230">
        <f>ROUND(I154*H154,2)</f>
        <v>0</v>
      </c>
      <c r="BL154" s="17" t="s">
        <v>140</v>
      </c>
      <c r="BM154" s="229" t="s">
        <v>390</v>
      </c>
    </row>
    <row r="155" s="13" customFormat="1">
      <c r="A155" s="13"/>
      <c r="B155" s="231"/>
      <c r="C155" s="232"/>
      <c r="D155" s="233" t="s">
        <v>142</v>
      </c>
      <c r="E155" s="234" t="s">
        <v>1</v>
      </c>
      <c r="F155" s="235" t="s">
        <v>143</v>
      </c>
      <c r="G155" s="232"/>
      <c r="H155" s="234" t="s">
        <v>1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142</v>
      </c>
      <c r="AU155" s="241" t="s">
        <v>89</v>
      </c>
      <c r="AV155" s="13" t="s">
        <v>87</v>
      </c>
      <c r="AW155" s="13" t="s">
        <v>35</v>
      </c>
      <c r="AX155" s="13" t="s">
        <v>79</v>
      </c>
      <c r="AY155" s="241" t="s">
        <v>133</v>
      </c>
    </row>
    <row r="156" s="14" customFormat="1">
      <c r="A156" s="14"/>
      <c r="B156" s="242"/>
      <c r="C156" s="243"/>
      <c r="D156" s="233" t="s">
        <v>142</v>
      </c>
      <c r="E156" s="244" t="s">
        <v>1</v>
      </c>
      <c r="F156" s="245" t="s">
        <v>161</v>
      </c>
      <c r="G156" s="243"/>
      <c r="H156" s="246">
        <v>10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2" t="s">
        <v>142</v>
      </c>
      <c r="AU156" s="252" t="s">
        <v>89</v>
      </c>
      <c r="AV156" s="14" t="s">
        <v>89</v>
      </c>
      <c r="AW156" s="14" t="s">
        <v>35</v>
      </c>
      <c r="AX156" s="14" t="s">
        <v>79</v>
      </c>
      <c r="AY156" s="252" t="s">
        <v>133</v>
      </c>
    </row>
    <row r="157" s="13" customFormat="1">
      <c r="A157" s="13"/>
      <c r="B157" s="231"/>
      <c r="C157" s="232"/>
      <c r="D157" s="233" t="s">
        <v>142</v>
      </c>
      <c r="E157" s="234" t="s">
        <v>1</v>
      </c>
      <c r="F157" s="235" t="s">
        <v>384</v>
      </c>
      <c r="G157" s="232"/>
      <c r="H157" s="234" t="s">
        <v>1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142</v>
      </c>
      <c r="AU157" s="241" t="s">
        <v>89</v>
      </c>
      <c r="AV157" s="13" t="s">
        <v>87</v>
      </c>
      <c r="AW157" s="13" t="s">
        <v>35</v>
      </c>
      <c r="AX157" s="13" t="s">
        <v>79</v>
      </c>
      <c r="AY157" s="241" t="s">
        <v>133</v>
      </c>
    </row>
    <row r="158" s="14" customFormat="1">
      <c r="A158" s="14"/>
      <c r="B158" s="242"/>
      <c r="C158" s="243"/>
      <c r="D158" s="233" t="s">
        <v>142</v>
      </c>
      <c r="E158" s="244" t="s">
        <v>1</v>
      </c>
      <c r="F158" s="245" t="s">
        <v>391</v>
      </c>
      <c r="G158" s="243"/>
      <c r="H158" s="246">
        <v>3.7999999999999998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142</v>
      </c>
      <c r="AU158" s="252" t="s">
        <v>89</v>
      </c>
      <c r="AV158" s="14" t="s">
        <v>89</v>
      </c>
      <c r="AW158" s="14" t="s">
        <v>35</v>
      </c>
      <c r="AX158" s="14" t="s">
        <v>79</v>
      </c>
      <c r="AY158" s="252" t="s">
        <v>133</v>
      </c>
    </row>
    <row r="159" s="15" customFormat="1">
      <c r="A159" s="15"/>
      <c r="B159" s="253"/>
      <c r="C159" s="254"/>
      <c r="D159" s="233" t="s">
        <v>142</v>
      </c>
      <c r="E159" s="255" t="s">
        <v>1</v>
      </c>
      <c r="F159" s="256" t="s">
        <v>146</v>
      </c>
      <c r="G159" s="254"/>
      <c r="H159" s="257">
        <v>13.800000000000001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3" t="s">
        <v>142</v>
      </c>
      <c r="AU159" s="263" t="s">
        <v>89</v>
      </c>
      <c r="AV159" s="15" t="s">
        <v>140</v>
      </c>
      <c r="AW159" s="15" t="s">
        <v>35</v>
      </c>
      <c r="AX159" s="15" t="s">
        <v>87</v>
      </c>
      <c r="AY159" s="263" t="s">
        <v>133</v>
      </c>
    </row>
    <row r="160" s="2" customFormat="1" ht="44.25" customHeight="1">
      <c r="A160" s="38"/>
      <c r="B160" s="39"/>
      <c r="C160" s="218" t="s">
        <v>166</v>
      </c>
      <c r="D160" s="218" t="s">
        <v>135</v>
      </c>
      <c r="E160" s="219" t="s">
        <v>163</v>
      </c>
      <c r="F160" s="220" t="s">
        <v>164</v>
      </c>
      <c r="G160" s="221" t="s">
        <v>159</v>
      </c>
      <c r="H160" s="222">
        <v>17</v>
      </c>
      <c r="I160" s="223"/>
      <c r="J160" s="224">
        <f>ROUND(I160*H160,2)</f>
        <v>0</v>
      </c>
      <c r="K160" s="220" t="s">
        <v>139</v>
      </c>
      <c r="L160" s="44"/>
      <c r="M160" s="225" t="s">
        <v>1</v>
      </c>
      <c r="N160" s="226" t="s">
        <v>44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0.28999999999999998</v>
      </c>
      <c r="T160" s="228">
        <f>S160*H160</f>
        <v>4.9299999999999997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140</v>
      </c>
      <c r="AT160" s="229" t="s">
        <v>135</v>
      </c>
      <c r="AU160" s="229" t="s">
        <v>89</v>
      </c>
      <c r="AY160" s="17" t="s">
        <v>133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87</v>
      </c>
      <c r="BK160" s="230">
        <f>ROUND(I160*H160,2)</f>
        <v>0</v>
      </c>
      <c r="BL160" s="17" t="s">
        <v>140</v>
      </c>
      <c r="BM160" s="229" t="s">
        <v>392</v>
      </c>
    </row>
    <row r="161" s="13" customFormat="1">
      <c r="A161" s="13"/>
      <c r="B161" s="231"/>
      <c r="C161" s="232"/>
      <c r="D161" s="233" t="s">
        <v>142</v>
      </c>
      <c r="E161" s="234" t="s">
        <v>1</v>
      </c>
      <c r="F161" s="235" t="s">
        <v>150</v>
      </c>
      <c r="G161" s="232"/>
      <c r="H161" s="234" t="s">
        <v>1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1" t="s">
        <v>142</v>
      </c>
      <c r="AU161" s="241" t="s">
        <v>89</v>
      </c>
      <c r="AV161" s="13" t="s">
        <v>87</v>
      </c>
      <c r="AW161" s="13" t="s">
        <v>35</v>
      </c>
      <c r="AX161" s="13" t="s">
        <v>79</v>
      </c>
      <c r="AY161" s="241" t="s">
        <v>133</v>
      </c>
    </row>
    <row r="162" s="14" customFormat="1">
      <c r="A162" s="14"/>
      <c r="B162" s="242"/>
      <c r="C162" s="243"/>
      <c r="D162" s="233" t="s">
        <v>142</v>
      </c>
      <c r="E162" s="244" t="s">
        <v>1</v>
      </c>
      <c r="F162" s="245" t="s">
        <v>393</v>
      </c>
      <c r="G162" s="243"/>
      <c r="H162" s="246">
        <v>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2" t="s">
        <v>142</v>
      </c>
      <c r="AU162" s="252" t="s">
        <v>89</v>
      </c>
      <c r="AV162" s="14" t="s">
        <v>89</v>
      </c>
      <c r="AW162" s="14" t="s">
        <v>35</v>
      </c>
      <c r="AX162" s="14" t="s">
        <v>79</v>
      </c>
      <c r="AY162" s="252" t="s">
        <v>133</v>
      </c>
    </row>
    <row r="163" s="14" customFormat="1">
      <c r="A163" s="14"/>
      <c r="B163" s="242"/>
      <c r="C163" s="243"/>
      <c r="D163" s="233" t="s">
        <v>142</v>
      </c>
      <c r="E163" s="244" t="s">
        <v>1</v>
      </c>
      <c r="F163" s="245" t="s">
        <v>394</v>
      </c>
      <c r="G163" s="243"/>
      <c r="H163" s="246">
        <v>12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2" t="s">
        <v>142</v>
      </c>
      <c r="AU163" s="252" t="s">
        <v>89</v>
      </c>
      <c r="AV163" s="14" t="s">
        <v>89</v>
      </c>
      <c r="AW163" s="14" t="s">
        <v>35</v>
      </c>
      <c r="AX163" s="14" t="s">
        <v>79</v>
      </c>
      <c r="AY163" s="252" t="s">
        <v>133</v>
      </c>
    </row>
    <row r="164" s="15" customFormat="1">
      <c r="A164" s="15"/>
      <c r="B164" s="253"/>
      <c r="C164" s="254"/>
      <c r="D164" s="233" t="s">
        <v>142</v>
      </c>
      <c r="E164" s="255" t="s">
        <v>1</v>
      </c>
      <c r="F164" s="256" t="s">
        <v>146</v>
      </c>
      <c r="G164" s="254"/>
      <c r="H164" s="257">
        <v>17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3" t="s">
        <v>142</v>
      </c>
      <c r="AU164" s="263" t="s">
        <v>89</v>
      </c>
      <c r="AV164" s="15" t="s">
        <v>140</v>
      </c>
      <c r="AW164" s="15" t="s">
        <v>35</v>
      </c>
      <c r="AX164" s="15" t="s">
        <v>87</v>
      </c>
      <c r="AY164" s="263" t="s">
        <v>133</v>
      </c>
    </row>
    <row r="165" s="2" customFormat="1" ht="24.15" customHeight="1">
      <c r="A165" s="38"/>
      <c r="B165" s="39"/>
      <c r="C165" s="218" t="s">
        <v>172</v>
      </c>
      <c r="D165" s="218" t="s">
        <v>135</v>
      </c>
      <c r="E165" s="219" t="s">
        <v>173</v>
      </c>
      <c r="F165" s="220" t="s">
        <v>174</v>
      </c>
      <c r="G165" s="221" t="s">
        <v>138</v>
      </c>
      <c r="H165" s="222">
        <v>41.960000000000001</v>
      </c>
      <c r="I165" s="223"/>
      <c r="J165" s="224">
        <f>ROUND(I165*H165,2)</f>
        <v>0</v>
      </c>
      <c r="K165" s="220" t="s">
        <v>139</v>
      </c>
      <c r="L165" s="44"/>
      <c r="M165" s="225" t="s">
        <v>1</v>
      </c>
      <c r="N165" s="226" t="s">
        <v>44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140</v>
      </c>
      <c r="AT165" s="229" t="s">
        <v>135</v>
      </c>
      <c r="AU165" s="229" t="s">
        <v>89</v>
      </c>
      <c r="AY165" s="17" t="s">
        <v>133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87</v>
      </c>
      <c r="BK165" s="230">
        <f>ROUND(I165*H165,2)</f>
        <v>0</v>
      </c>
      <c r="BL165" s="17" t="s">
        <v>140</v>
      </c>
      <c r="BM165" s="229" t="s">
        <v>395</v>
      </c>
    </row>
    <row r="166" s="14" customFormat="1">
      <c r="A166" s="14"/>
      <c r="B166" s="242"/>
      <c r="C166" s="243"/>
      <c r="D166" s="233" t="s">
        <v>142</v>
      </c>
      <c r="E166" s="244" t="s">
        <v>1</v>
      </c>
      <c r="F166" s="245" t="s">
        <v>396</v>
      </c>
      <c r="G166" s="243"/>
      <c r="H166" s="246">
        <v>3.6000000000000001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142</v>
      </c>
      <c r="AU166" s="252" t="s">
        <v>89</v>
      </c>
      <c r="AV166" s="14" t="s">
        <v>89</v>
      </c>
      <c r="AW166" s="14" t="s">
        <v>35</v>
      </c>
      <c r="AX166" s="14" t="s">
        <v>79</v>
      </c>
      <c r="AY166" s="252" t="s">
        <v>133</v>
      </c>
    </row>
    <row r="167" s="14" customFormat="1">
      <c r="A167" s="14"/>
      <c r="B167" s="242"/>
      <c r="C167" s="243"/>
      <c r="D167" s="233" t="s">
        <v>142</v>
      </c>
      <c r="E167" s="244" t="s">
        <v>1</v>
      </c>
      <c r="F167" s="245" t="s">
        <v>397</v>
      </c>
      <c r="G167" s="243"/>
      <c r="H167" s="246">
        <v>34.859999999999999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142</v>
      </c>
      <c r="AU167" s="252" t="s">
        <v>89</v>
      </c>
      <c r="AV167" s="14" t="s">
        <v>89</v>
      </c>
      <c r="AW167" s="14" t="s">
        <v>35</v>
      </c>
      <c r="AX167" s="14" t="s">
        <v>79</v>
      </c>
      <c r="AY167" s="252" t="s">
        <v>133</v>
      </c>
    </row>
    <row r="168" s="14" customFormat="1">
      <c r="A168" s="14"/>
      <c r="B168" s="242"/>
      <c r="C168" s="243"/>
      <c r="D168" s="233" t="s">
        <v>142</v>
      </c>
      <c r="E168" s="244" t="s">
        <v>1</v>
      </c>
      <c r="F168" s="245" t="s">
        <v>398</v>
      </c>
      <c r="G168" s="243"/>
      <c r="H168" s="246">
        <v>3.5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142</v>
      </c>
      <c r="AU168" s="252" t="s">
        <v>89</v>
      </c>
      <c r="AV168" s="14" t="s">
        <v>89</v>
      </c>
      <c r="AW168" s="14" t="s">
        <v>35</v>
      </c>
      <c r="AX168" s="14" t="s">
        <v>79</v>
      </c>
      <c r="AY168" s="252" t="s">
        <v>133</v>
      </c>
    </row>
    <row r="169" s="15" customFormat="1">
      <c r="A169" s="15"/>
      <c r="B169" s="253"/>
      <c r="C169" s="254"/>
      <c r="D169" s="233" t="s">
        <v>142</v>
      </c>
      <c r="E169" s="255" t="s">
        <v>1</v>
      </c>
      <c r="F169" s="256" t="s">
        <v>146</v>
      </c>
      <c r="G169" s="254"/>
      <c r="H169" s="257">
        <v>41.960000000000001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3" t="s">
        <v>142</v>
      </c>
      <c r="AU169" s="263" t="s">
        <v>89</v>
      </c>
      <c r="AV169" s="15" t="s">
        <v>140</v>
      </c>
      <c r="AW169" s="15" t="s">
        <v>35</v>
      </c>
      <c r="AX169" s="15" t="s">
        <v>87</v>
      </c>
      <c r="AY169" s="263" t="s">
        <v>133</v>
      </c>
    </row>
    <row r="170" s="2" customFormat="1" ht="62.7" customHeight="1">
      <c r="A170" s="38"/>
      <c r="B170" s="39"/>
      <c r="C170" s="218" t="s">
        <v>178</v>
      </c>
      <c r="D170" s="218" t="s">
        <v>135</v>
      </c>
      <c r="E170" s="219" t="s">
        <v>179</v>
      </c>
      <c r="F170" s="220" t="s">
        <v>180</v>
      </c>
      <c r="G170" s="221" t="s">
        <v>181</v>
      </c>
      <c r="H170" s="222">
        <v>8.3379999999999992</v>
      </c>
      <c r="I170" s="223"/>
      <c r="J170" s="224">
        <f>ROUND(I170*H170,2)</f>
        <v>0</v>
      </c>
      <c r="K170" s="220" t="s">
        <v>139</v>
      </c>
      <c r="L170" s="44"/>
      <c r="M170" s="225" t="s">
        <v>1</v>
      </c>
      <c r="N170" s="226" t="s">
        <v>44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140</v>
      </c>
      <c r="AT170" s="229" t="s">
        <v>135</v>
      </c>
      <c r="AU170" s="229" t="s">
        <v>89</v>
      </c>
      <c r="AY170" s="17" t="s">
        <v>133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87</v>
      </c>
      <c r="BK170" s="230">
        <f>ROUND(I170*H170,2)</f>
        <v>0</v>
      </c>
      <c r="BL170" s="17" t="s">
        <v>140</v>
      </c>
      <c r="BM170" s="229" t="s">
        <v>399</v>
      </c>
    </row>
    <row r="171" s="14" customFormat="1">
      <c r="A171" s="14"/>
      <c r="B171" s="242"/>
      <c r="C171" s="243"/>
      <c r="D171" s="233" t="s">
        <v>142</v>
      </c>
      <c r="E171" s="244" t="s">
        <v>1</v>
      </c>
      <c r="F171" s="245" t="s">
        <v>400</v>
      </c>
      <c r="G171" s="243"/>
      <c r="H171" s="246">
        <v>12.587999999999999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142</v>
      </c>
      <c r="AU171" s="252" t="s">
        <v>89</v>
      </c>
      <c r="AV171" s="14" t="s">
        <v>89</v>
      </c>
      <c r="AW171" s="14" t="s">
        <v>35</v>
      </c>
      <c r="AX171" s="14" t="s">
        <v>79</v>
      </c>
      <c r="AY171" s="252" t="s">
        <v>133</v>
      </c>
    </row>
    <row r="172" s="14" customFormat="1">
      <c r="A172" s="14"/>
      <c r="B172" s="242"/>
      <c r="C172" s="243"/>
      <c r="D172" s="233" t="s">
        <v>142</v>
      </c>
      <c r="E172" s="244" t="s">
        <v>1</v>
      </c>
      <c r="F172" s="245" t="s">
        <v>401</v>
      </c>
      <c r="G172" s="243"/>
      <c r="H172" s="246">
        <v>-4.25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142</v>
      </c>
      <c r="AU172" s="252" t="s">
        <v>89</v>
      </c>
      <c r="AV172" s="14" t="s">
        <v>89</v>
      </c>
      <c r="AW172" s="14" t="s">
        <v>35</v>
      </c>
      <c r="AX172" s="14" t="s">
        <v>79</v>
      </c>
      <c r="AY172" s="252" t="s">
        <v>133</v>
      </c>
    </row>
    <row r="173" s="15" customFormat="1">
      <c r="A173" s="15"/>
      <c r="B173" s="253"/>
      <c r="C173" s="254"/>
      <c r="D173" s="233" t="s">
        <v>142</v>
      </c>
      <c r="E173" s="255" t="s">
        <v>1</v>
      </c>
      <c r="F173" s="256" t="s">
        <v>146</v>
      </c>
      <c r="G173" s="254"/>
      <c r="H173" s="257">
        <v>8.3379999999999992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3" t="s">
        <v>142</v>
      </c>
      <c r="AU173" s="263" t="s">
        <v>89</v>
      </c>
      <c r="AV173" s="15" t="s">
        <v>140</v>
      </c>
      <c r="AW173" s="15" t="s">
        <v>35</v>
      </c>
      <c r="AX173" s="15" t="s">
        <v>87</v>
      </c>
      <c r="AY173" s="263" t="s">
        <v>133</v>
      </c>
    </row>
    <row r="174" s="2" customFormat="1" ht="37.8" customHeight="1">
      <c r="A174" s="38"/>
      <c r="B174" s="39"/>
      <c r="C174" s="218" t="s">
        <v>186</v>
      </c>
      <c r="D174" s="218" t="s">
        <v>135</v>
      </c>
      <c r="E174" s="219" t="s">
        <v>187</v>
      </c>
      <c r="F174" s="220" t="s">
        <v>188</v>
      </c>
      <c r="G174" s="221" t="s">
        <v>189</v>
      </c>
      <c r="H174" s="222">
        <v>16.675999999999998</v>
      </c>
      <c r="I174" s="223"/>
      <c r="J174" s="224">
        <f>ROUND(I174*H174,2)</f>
        <v>0</v>
      </c>
      <c r="K174" s="220" t="s">
        <v>139</v>
      </c>
      <c r="L174" s="44"/>
      <c r="M174" s="225" t="s">
        <v>1</v>
      </c>
      <c r="N174" s="226" t="s">
        <v>44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140</v>
      </c>
      <c r="AT174" s="229" t="s">
        <v>135</v>
      </c>
      <c r="AU174" s="229" t="s">
        <v>89</v>
      </c>
      <c r="AY174" s="17" t="s">
        <v>133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87</v>
      </c>
      <c r="BK174" s="230">
        <f>ROUND(I174*H174,2)</f>
        <v>0</v>
      </c>
      <c r="BL174" s="17" t="s">
        <v>140</v>
      </c>
      <c r="BM174" s="229" t="s">
        <v>402</v>
      </c>
    </row>
    <row r="175" s="14" customFormat="1">
      <c r="A175" s="14"/>
      <c r="B175" s="242"/>
      <c r="C175" s="243"/>
      <c r="D175" s="233" t="s">
        <v>142</v>
      </c>
      <c r="E175" s="244" t="s">
        <v>1</v>
      </c>
      <c r="F175" s="245" t="s">
        <v>403</v>
      </c>
      <c r="G175" s="243"/>
      <c r="H175" s="246">
        <v>16.675999999999998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2" t="s">
        <v>142</v>
      </c>
      <c r="AU175" s="252" t="s">
        <v>89</v>
      </c>
      <c r="AV175" s="14" t="s">
        <v>89</v>
      </c>
      <c r="AW175" s="14" t="s">
        <v>35</v>
      </c>
      <c r="AX175" s="14" t="s">
        <v>79</v>
      </c>
      <c r="AY175" s="252" t="s">
        <v>133</v>
      </c>
    </row>
    <row r="176" s="15" customFormat="1">
      <c r="A176" s="15"/>
      <c r="B176" s="253"/>
      <c r="C176" s="254"/>
      <c r="D176" s="233" t="s">
        <v>142</v>
      </c>
      <c r="E176" s="255" t="s">
        <v>1</v>
      </c>
      <c r="F176" s="256" t="s">
        <v>146</v>
      </c>
      <c r="G176" s="254"/>
      <c r="H176" s="257">
        <v>16.675999999999998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3" t="s">
        <v>142</v>
      </c>
      <c r="AU176" s="263" t="s">
        <v>89</v>
      </c>
      <c r="AV176" s="15" t="s">
        <v>140</v>
      </c>
      <c r="AW176" s="15" t="s">
        <v>35</v>
      </c>
      <c r="AX176" s="15" t="s">
        <v>87</v>
      </c>
      <c r="AY176" s="263" t="s">
        <v>133</v>
      </c>
    </row>
    <row r="177" s="2" customFormat="1" ht="37.8" customHeight="1">
      <c r="A177" s="38"/>
      <c r="B177" s="39"/>
      <c r="C177" s="218" t="s">
        <v>192</v>
      </c>
      <c r="D177" s="218" t="s">
        <v>135</v>
      </c>
      <c r="E177" s="219" t="s">
        <v>193</v>
      </c>
      <c r="F177" s="220" t="s">
        <v>194</v>
      </c>
      <c r="G177" s="221" t="s">
        <v>181</v>
      </c>
      <c r="H177" s="222">
        <v>8.3379999999999992</v>
      </c>
      <c r="I177" s="223"/>
      <c r="J177" s="224">
        <f>ROUND(I177*H177,2)</f>
        <v>0</v>
      </c>
      <c r="K177" s="220" t="s">
        <v>139</v>
      </c>
      <c r="L177" s="44"/>
      <c r="M177" s="225" t="s">
        <v>1</v>
      </c>
      <c r="N177" s="226" t="s">
        <v>44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140</v>
      </c>
      <c r="AT177" s="229" t="s">
        <v>135</v>
      </c>
      <c r="AU177" s="229" t="s">
        <v>89</v>
      </c>
      <c r="AY177" s="17" t="s">
        <v>133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87</v>
      </c>
      <c r="BK177" s="230">
        <f>ROUND(I177*H177,2)</f>
        <v>0</v>
      </c>
      <c r="BL177" s="17" t="s">
        <v>140</v>
      </c>
      <c r="BM177" s="229" t="s">
        <v>404</v>
      </c>
    </row>
    <row r="178" s="14" customFormat="1">
      <c r="A178" s="14"/>
      <c r="B178" s="242"/>
      <c r="C178" s="243"/>
      <c r="D178" s="233" t="s">
        <v>142</v>
      </c>
      <c r="E178" s="244" t="s">
        <v>1</v>
      </c>
      <c r="F178" s="245" t="s">
        <v>400</v>
      </c>
      <c r="G178" s="243"/>
      <c r="H178" s="246">
        <v>12.587999999999999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142</v>
      </c>
      <c r="AU178" s="252" t="s">
        <v>89</v>
      </c>
      <c r="AV178" s="14" t="s">
        <v>89</v>
      </c>
      <c r="AW178" s="14" t="s">
        <v>35</v>
      </c>
      <c r="AX178" s="14" t="s">
        <v>79</v>
      </c>
      <c r="AY178" s="252" t="s">
        <v>133</v>
      </c>
    </row>
    <row r="179" s="14" customFormat="1">
      <c r="A179" s="14"/>
      <c r="B179" s="242"/>
      <c r="C179" s="243"/>
      <c r="D179" s="233" t="s">
        <v>142</v>
      </c>
      <c r="E179" s="244" t="s">
        <v>1</v>
      </c>
      <c r="F179" s="245" t="s">
        <v>401</v>
      </c>
      <c r="G179" s="243"/>
      <c r="H179" s="246">
        <v>-4.25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142</v>
      </c>
      <c r="AU179" s="252" t="s">
        <v>89</v>
      </c>
      <c r="AV179" s="14" t="s">
        <v>89</v>
      </c>
      <c r="AW179" s="14" t="s">
        <v>35</v>
      </c>
      <c r="AX179" s="14" t="s">
        <v>79</v>
      </c>
      <c r="AY179" s="252" t="s">
        <v>133</v>
      </c>
    </row>
    <row r="180" s="15" customFormat="1">
      <c r="A180" s="15"/>
      <c r="B180" s="253"/>
      <c r="C180" s="254"/>
      <c r="D180" s="233" t="s">
        <v>142</v>
      </c>
      <c r="E180" s="255" t="s">
        <v>1</v>
      </c>
      <c r="F180" s="256" t="s">
        <v>146</v>
      </c>
      <c r="G180" s="254"/>
      <c r="H180" s="257">
        <v>8.3379999999999992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142</v>
      </c>
      <c r="AU180" s="263" t="s">
        <v>89</v>
      </c>
      <c r="AV180" s="15" t="s">
        <v>140</v>
      </c>
      <c r="AW180" s="15" t="s">
        <v>35</v>
      </c>
      <c r="AX180" s="15" t="s">
        <v>87</v>
      </c>
      <c r="AY180" s="263" t="s">
        <v>133</v>
      </c>
    </row>
    <row r="181" s="2" customFormat="1" ht="37.8" customHeight="1">
      <c r="A181" s="38"/>
      <c r="B181" s="39"/>
      <c r="C181" s="218" t="s">
        <v>196</v>
      </c>
      <c r="D181" s="218" t="s">
        <v>135</v>
      </c>
      <c r="E181" s="219" t="s">
        <v>197</v>
      </c>
      <c r="F181" s="220" t="s">
        <v>198</v>
      </c>
      <c r="G181" s="221" t="s">
        <v>138</v>
      </c>
      <c r="H181" s="222">
        <v>17</v>
      </c>
      <c r="I181" s="223"/>
      <c r="J181" s="224">
        <f>ROUND(I181*H181,2)</f>
        <v>0</v>
      </c>
      <c r="K181" s="220" t="s">
        <v>139</v>
      </c>
      <c r="L181" s="44"/>
      <c r="M181" s="225" t="s">
        <v>1</v>
      </c>
      <c r="N181" s="226" t="s">
        <v>44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140</v>
      </c>
      <c r="AT181" s="229" t="s">
        <v>135</v>
      </c>
      <c r="AU181" s="229" t="s">
        <v>89</v>
      </c>
      <c r="AY181" s="17" t="s">
        <v>133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87</v>
      </c>
      <c r="BK181" s="230">
        <f>ROUND(I181*H181,2)</f>
        <v>0</v>
      </c>
      <c r="BL181" s="17" t="s">
        <v>140</v>
      </c>
      <c r="BM181" s="229" t="s">
        <v>405</v>
      </c>
    </row>
    <row r="182" s="14" customFormat="1">
      <c r="A182" s="14"/>
      <c r="B182" s="242"/>
      <c r="C182" s="243"/>
      <c r="D182" s="233" t="s">
        <v>142</v>
      </c>
      <c r="E182" s="244" t="s">
        <v>1</v>
      </c>
      <c r="F182" s="245" t="s">
        <v>406</v>
      </c>
      <c r="G182" s="243"/>
      <c r="H182" s="246">
        <v>17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2" t="s">
        <v>142</v>
      </c>
      <c r="AU182" s="252" t="s">
        <v>89</v>
      </c>
      <c r="AV182" s="14" t="s">
        <v>89</v>
      </c>
      <c r="AW182" s="14" t="s">
        <v>35</v>
      </c>
      <c r="AX182" s="14" t="s">
        <v>79</v>
      </c>
      <c r="AY182" s="252" t="s">
        <v>133</v>
      </c>
    </row>
    <row r="183" s="15" customFormat="1">
      <c r="A183" s="15"/>
      <c r="B183" s="253"/>
      <c r="C183" s="254"/>
      <c r="D183" s="233" t="s">
        <v>142</v>
      </c>
      <c r="E183" s="255" t="s">
        <v>1</v>
      </c>
      <c r="F183" s="256" t="s">
        <v>146</v>
      </c>
      <c r="G183" s="254"/>
      <c r="H183" s="257">
        <v>17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3" t="s">
        <v>142</v>
      </c>
      <c r="AU183" s="263" t="s">
        <v>89</v>
      </c>
      <c r="AV183" s="15" t="s">
        <v>140</v>
      </c>
      <c r="AW183" s="15" t="s">
        <v>35</v>
      </c>
      <c r="AX183" s="15" t="s">
        <v>87</v>
      </c>
      <c r="AY183" s="263" t="s">
        <v>133</v>
      </c>
    </row>
    <row r="184" s="2" customFormat="1" ht="37.8" customHeight="1">
      <c r="A184" s="38"/>
      <c r="B184" s="39"/>
      <c r="C184" s="218" t="s">
        <v>8</v>
      </c>
      <c r="D184" s="218" t="s">
        <v>135</v>
      </c>
      <c r="E184" s="219" t="s">
        <v>201</v>
      </c>
      <c r="F184" s="220" t="s">
        <v>202</v>
      </c>
      <c r="G184" s="221" t="s">
        <v>138</v>
      </c>
      <c r="H184" s="222">
        <v>17</v>
      </c>
      <c r="I184" s="223"/>
      <c r="J184" s="224">
        <f>ROUND(I184*H184,2)</f>
        <v>0</v>
      </c>
      <c r="K184" s="220" t="s">
        <v>139</v>
      </c>
      <c r="L184" s="44"/>
      <c r="M184" s="225" t="s">
        <v>1</v>
      </c>
      <c r="N184" s="226" t="s">
        <v>44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140</v>
      </c>
      <c r="AT184" s="229" t="s">
        <v>135</v>
      </c>
      <c r="AU184" s="229" t="s">
        <v>89</v>
      </c>
      <c r="AY184" s="17" t="s">
        <v>133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87</v>
      </c>
      <c r="BK184" s="230">
        <f>ROUND(I184*H184,2)</f>
        <v>0</v>
      </c>
      <c r="BL184" s="17" t="s">
        <v>140</v>
      </c>
      <c r="BM184" s="229" t="s">
        <v>407</v>
      </c>
    </row>
    <row r="185" s="14" customFormat="1">
      <c r="A185" s="14"/>
      <c r="B185" s="242"/>
      <c r="C185" s="243"/>
      <c r="D185" s="233" t="s">
        <v>142</v>
      </c>
      <c r="E185" s="244" t="s">
        <v>1</v>
      </c>
      <c r="F185" s="245" t="s">
        <v>406</v>
      </c>
      <c r="G185" s="243"/>
      <c r="H185" s="246">
        <v>17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142</v>
      </c>
      <c r="AU185" s="252" t="s">
        <v>89</v>
      </c>
      <c r="AV185" s="14" t="s">
        <v>89</v>
      </c>
      <c r="AW185" s="14" t="s">
        <v>35</v>
      </c>
      <c r="AX185" s="14" t="s">
        <v>79</v>
      </c>
      <c r="AY185" s="252" t="s">
        <v>133</v>
      </c>
    </row>
    <row r="186" s="15" customFormat="1">
      <c r="A186" s="15"/>
      <c r="B186" s="253"/>
      <c r="C186" s="254"/>
      <c r="D186" s="233" t="s">
        <v>142</v>
      </c>
      <c r="E186" s="255" t="s">
        <v>1</v>
      </c>
      <c r="F186" s="256" t="s">
        <v>146</v>
      </c>
      <c r="G186" s="254"/>
      <c r="H186" s="257">
        <v>17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142</v>
      </c>
      <c r="AU186" s="263" t="s">
        <v>89</v>
      </c>
      <c r="AV186" s="15" t="s">
        <v>140</v>
      </c>
      <c r="AW186" s="15" t="s">
        <v>35</v>
      </c>
      <c r="AX186" s="15" t="s">
        <v>87</v>
      </c>
      <c r="AY186" s="263" t="s">
        <v>133</v>
      </c>
    </row>
    <row r="187" s="2" customFormat="1" ht="16.5" customHeight="1">
      <c r="A187" s="38"/>
      <c r="B187" s="39"/>
      <c r="C187" s="264" t="s">
        <v>204</v>
      </c>
      <c r="D187" s="264" t="s">
        <v>205</v>
      </c>
      <c r="E187" s="265" t="s">
        <v>206</v>
      </c>
      <c r="F187" s="266" t="s">
        <v>207</v>
      </c>
      <c r="G187" s="267" t="s">
        <v>208</v>
      </c>
      <c r="H187" s="268">
        <v>0.34000000000000002</v>
      </c>
      <c r="I187" s="269"/>
      <c r="J187" s="270">
        <f>ROUND(I187*H187,2)</f>
        <v>0</v>
      </c>
      <c r="K187" s="266" t="s">
        <v>139</v>
      </c>
      <c r="L187" s="271"/>
      <c r="M187" s="272" t="s">
        <v>1</v>
      </c>
      <c r="N187" s="273" t="s">
        <v>44</v>
      </c>
      <c r="O187" s="91"/>
      <c r="P187" s="227">
        <f>O187*H187</f>
        <v>0</v>
      </c>
      <c r="Q187" s="227">
        <v>0.001</v>
      </c>
      <c r="R187" s="227">
        <f>Q187*H187</f>
        <v>0.00034000000000000002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178</v>
      </c>
      <c r="AT187" s="229" t="s">
        <v>205</v>
      </c>
      <c r="AU187" s="229" t="s">
        <v>89</v>
      </c>
      <c r="AY187" s="17" t="s">
        <v>133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87</v>
      </c>
      <c r="BK187" s="230">
        <f>ROUND(I187*H187,2)</f>
        <v>0</v>
      </c>
      <c r="BL187" s="17" t="s">
        <v>140</v>
      </c>
      <c r="BM187" s="229" t="s">
        <v>408</v>
      </c>
    </row>
    <row r="188" s="14" customFormat="1">
      <c r="A188" s="14"/>
      <c r="B188" s="242"/>
      <c r="C188" s="243"/>
      <c r="D188" s="233" t="s">
        <v>142</v>
      </c>
      <c r="E188" s="243"/>
      <c r="F188" s="245" t="s">
        <v>409</v>
      </c>
      <c r="G188" s="243"/>
      <c r="H188" s="246">
        <v>0.34000000000000002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2" t="s">
        <v>142</v>
      </c>
      <c r="AU188" s="252" t="s">
        <v>89</v>
      </c>
      <c r="AV188" s="14" t="s">
        <v>89</v>
      </c>
      <c r="AW188" s="14" t="s">
        <v>4</v>
      </c>
      <c r="AX188" s="14" t="s">
        <v>87</v>
      </c>
      <c r="AY188" s="252" t="s">
        <v>133</v>
      </c>
    </row>
    <row r="189" s="2" customFormat="1" ht="33" customHeight="1">
      <c r="A189" s="38"/>
      <c r="B189" s="39"/>
      <c r="C189" s="218" t="s">
        <v>211</v>
      </c>
      <c r="D189" s="218" t="s">
        <v>135</v>
      </c>
      <c r="E189" s="219" t="s">
        <v>212</v>
      </c>
      <c r="F189" s="220" t="s">
        <v>213</v>
      </c>
      <c r="G189" s="221" t="s">
        <v>138</v>
      </c>
      <c r="H189" s="222">
        <v>43.799999999999997</v>
      </c>
      <c r="I189" s="223"/>
      <c r="J189" s="224">
        <f>ROUND(I189*H189,2)</f>
        <v>0</v>
      </c>
      <c r="K189" s="220" t="s">
        <v>139</v>
      </c>
      <c r="L189" s="44"/>
      <c r="M189" s="225" t="s">
        <v>1</v>
      </c>
      <c r="N189" s="226" t="s">
        <v>44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140</v>
      </c>
      <c r="AT189" s="229" t="s">
        <v>135</v>
      </c>
      <c r="AU189" s="229" t="s">
        <v>89</v>
      </c>
      <c r="AY189" s="17" t="s">
        <v>133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87</v>
      </c>
      <c r="BK189" s="230">
        <f>ROUND(I189*H189,2)</f>
        <v>0</v>
      </c>
      <c r="BL189" s="17" t="s">
        <v>140</v>
      </c>
      <c r="BM189" s="229" t="s">
        <v>410</v>
      </c>
    </row>
    <row r="190" s="14" customFormat="1">
      <c r="A190" s="14"/>
      <c r="B190" s="242"/>
      <c r="C190" s="243"/>
      <c r="D190" s="233" t="s">
        <v>142</v>
      </c>
      <c r="E190" s="244" t="s">
        <v>1</v>
      </c>
      <c r="F190" s="245" t="s">
        <v>411</v>
      </c>
      <c r="G190" s="243"/>
      <c r="H190" s="246">
        <v>6.4000000000000004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2" t="s">
        <v>142</v>
      </c>
      <c r="AU190" s="252" t="s">
        <v>89</v>
      </c>
      <c r="AV190" s="14" t="s">
        <v>89</v>
      </c>
      <c r="AW190" s="14" t="s">
        <v>35</v>
      </c>
      <c r="AX190" s="14" t="s">
        <v>79</v>
      </c>
      <c r="AY190" s="252" t="s">
        <v>133</v>
      </c>
    </row>
    <row r="191" s="14" customFormat="1">
      <c r="A191" s="14"/>
      <c r="B191" s="242"/>
      <c r="C191" s="243"/>
      <c r="D191" s="233" t="s">
        <v>142</v>
      </c>
      <c r="E191" s="244" t="s">
        <v>1</v>
      </c>
      <c r="F191" s="245" t="s">
        <v>412</v>
      </c>
      <c r="G191" s="243"/>
      <c r="H191" s="246">
        <v>5.7000000000000002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142</v>
      </c>
      <c r="AU191" s="252" t="s">
        <v>89</v>
      </c>
      <c r="AV191" s="14" t="s">
        <v>89</v>
      </c>
      <c r="AW191" s="14" t="s">
        <v>35</v>
      </c>
      <c r="AX191" s="14" t="s">
        <v>79</v>
      </c>
      <c r="AY191" s="252" t="s">
        <v>133</v>
      </c>
    </row>
    <row r="192" s="14" customFormat="1">
      <c r="A192" s="14"/>
      <c r="B192" s="242"/>
      <c r="C192" s="243"/>
      <c r="D192" s="233" t="s">
        <v>142</v>
      </c>
      <c r="E192" s="244" t="s">
        <v>1</v>
      </c>
      <c r="F192" s="245" t="s">
        <v>413</v>
      </c>
      <c r="G192" s="243"/>
      <c r="H192" s="246">
        <v>24.899999999999999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142</v>
      </c>
      <c r="AU192" s="252" t="s">
        <v>89</v>
      </c>
      <c r="AV192" s="14" t="s">
        <v>89</v>
      </c>
      <c r="AW192" s="14" t="s">
        <v>35</v>
      </c>
      <c r="AX192" s="14" t="s">
        <v>79</v>
      </c>
      <c r="AY192" s="252" t="s">
        <v>133</v>
      </c>
    </row>
    <row r="193" s="14" customFormat="1">
      <c r="A193" s="14"/>
      <c r="B193" s="242"/>
      <c r="C193" s="243"/>
      <c r="D193" s="233" t="s">
        <v>142</v>
      </c>
      <c r="E193" s="244" t="s">
        <v>1</v>
      </c>
      <c r="F193" s="245" t="s">
        <v>380</v>
      </c>
      <c r="G193" s="243"/>
      <c r="H193" s="246">
        <v>6.7999999999999998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142</v>
      </c>
      <c r="AU193" s="252" t="s">
        <v>89</v>
      </c>
      <c r="AV193" s="14" t="s">
        <v>89</v>
      </c>
      <c r="AW193" s="14" t="s">
        <v>35</v>
      </c>
      <c r="AX193" s="14" t="s">
        <v>79</v>
      </c>
      <c r="AY193" s="252" t="s">
        <v>133</v>
      </c>
    </row>
    <row r="194" s="15" customFormat="1">
      <c r="A194" s="15"/>
      <c r="B194" s="253"/>
      <c r="C194" s="254"/>
      <c r="D194" s="233" t="s">
        <v>142</v>
      </c>
      <c r="E194" s="255" t="s">
        <v>1</v>
      </c>
      <c r="F194" s="256" t="s">
        <v>146</v>
      </c>
      <c r="G194" s="254"/>
      <c r="H194" s="257">
        <v>43.799999999999997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3" t="s">
        <v>142</v>
      </c>
      <c r="AU194" s="263" t="s">
        <v>89</v>
      </c>
      <c r="AV194" s="15" t="s">
        <v>140</v>
      </c>
      <c r="AW194" s="15" t="s">
        <v>35</v>
      </c>
      <c r="AX194" s="15" t="s">
        <v>87</v>
      </c>
      <c r="AY194" s="263" t="s">
        <v>133</v>
      </c>
    </row>
    <row r="195" s="12" customFormat="1" ht="22.8" customHeight="1">
      <c r="A195" s="12"/>
      <c r="B195" s="202"/>
      <c r="C195" s="203"/>
      <c r="D195" s="204" t="s">
        <v>78</v>
      </c>
      <c r="E195" s="216" t="s">
        <v>162</v>
      </c>
      <c r="F195" s="216" t="s">
        <v>217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SUM(P196:P231)</f>
        <v>0</v>
      </c>
      <c r="Q195" s="210"/>
      <c r="R195" s="211">
        <f>SUM(R196:R231)</f>
        <v>12.935361</v>
      </c>
      <c r="S195" s="210"/>
      <c r="T195" s="212">
        <f>SUM(T196:T231)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87</v>
      </c>
      <c r="AT195" s="214" t="s">
        <v>78</v>
      </c>
      <c r="AU195" s="214" t="s">
        <v>87</v>
      </c>
      <c r="AY195" s="213" t="s">
        <v>133</v>
      </c>
      <c r="BK195" s="215">
        <f>SUM(BK196:BK231)</f>
        <v>0</v>
      </c>
    </row>
    <row r="196" s="2" customFormat="1" ht="33" customHeight="1">
      <c r="A196" s="38"/>
      <c r="B196" s="39"/>
      <c r="C196" s="218" t="s">
        <v>218</v>
      </c>
      <c r="D196" s="218" t="s">
        <v>135</v>
      </c>
      <c r="E196" s="219" t="s">
        <v>219</v>
      </c>
      <c r="F196" s="220" t="s">
        <v>220</v>
      </c>
      <c r="G196" s="221" t="s">
        <v>138</v>
      </c>
      <c r="H196" s="222">
        <v>43.799999999999997</v>
      </c>
      <c r="I196" s="223"/>
      <c r="J196" s="224">
        <f>ROUND(I196*H196,2)</f>
        <v>0</v>
      </c>
      <c r="K196" s="220" t="s">
        <v>139</v>
      </c>
      <c r="L196" s="44"/>
      <c r="M196" s="225" t="s">
        <v>1</v>
      </c>
      <c r="N196" s="226" t="s">
        <v>44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140</v>
      </c>
      <c r="AT196" s="229" t="s">
        <v>135</v>
      </c>
      <c r="AU196" s="229" t="s">
        <v>89</v>
      </c>
      <c r="AY196" s="17" t="s">
        <v>133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87</v>
      </c>
      <c r="BK196" s="230">
        <f>ROUND(I196*H196,2)</f>
        <v>0</v>
      </c>
      <c r="BL196" s="17" t="s">
        <v>140</v>
      </c>
      <c r="BM196" s="229" t="s">
        <v>414</v>
      </c>
    </row>
    <row r="197" s="14" customFormat="1">
      <c r="A197" s="14"/>
      <c r="B197" s="242"/>
      <c r="C197" s="243"/>
      <c r="D197" s="233" t="s">
        <v>142</v>
      </c>
      <c r="E197" s="244" t="s">
        <v>1</v>
      </c>
      <c r="F197" s="245" t="s">
        <v>411</v>
      </c>
      <c r="G197" s="243"/>
      <c r="H197" s="246">
        <v>6.4000000000000004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142</v>
      </c>
      <c r="AU197" s="252" t="s">
        <v>89</v>
      </c>
      <c r="AV197" s="14" t="s">
        <v>89</v>
      </c>
      <c r="AW197" s="14" t="s">
        <v>35</v>
      </c>
      <c r="AX197" s="14" t="s">
        <v>79</v>
      </c>
      <c r="AY197" s="252" t="s">
        <v>133</v>
      </c>
    </row>
    <row r="198" s="14" customFormat="1">
      <c r="A198" s="14"/>
      <c r="B198" s="242"/>
      <c r="C198" s="243"/>
      <c r="D198" s="233" t="s">
        <v>142</v>
      </c>
      <c r="E198" s="244" t="s">
        <v>1</v>
      </c>
      <c r="F198" s="245" t="s">
        <v>412</v>
      </c>
      <c r="G198" s="243"/>
      <c r="H198" s="246">
        <v>5.7000000000000002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142</v>
      </c>
      <c r="AU198" s="252" t="s">
        <v>89</v>
      </c>
      <c r="AV198" s="14" t="s">
        <v>89</v>
      </c>
      <c r="AW198" s="14" t="s">
        <v>35</v>
      </c>
      <c r="AX198" s="14" t="s">
        <v>79</v>
      </c>
      <c r="AY198" s="252" t="s">
        <v>133</v>
      </c>
    </row>
    <row r="199" s="14" customFormat="1">
      <c r="A199" s="14"/>
      <c r="B199" s="242"/>
      <c r="C199" s="243"/>
      <c r="D199" s="233" t="s">
        <v>142</v>
      </c>
      <c r="E199" s="244" t="s">
        <v>1</v>
      </c>
      <c r="F199" s="245" t="s">
        <v>413</v>
      </c>
      <c r="G199" s="243"/>
      <c r="H199" s="246">
        <v>24.899999999999999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2" t="s">
        <v>142</v>
      </c>
      <c r="AU199" s="252" t="s">
        <v>89</v>
      </c>
      <c r="AV199" s="14" t="s">
        <v>89</v>
      </c>
      <c r="AW199" s="14" t="s">
        <v>35</v>
      </c>
      <c r="AX199" s="14" t="s">
        <v>79</v>
      </c>
      <c r="AY199" s="252" t="s">
        <v>133</v>
      </c>
    </row>
    <row r="200" s="14" customFormat="1">
      <c r="A200" s="14"/>
      <c r="B200" s="242"/>
      <c r="C200" s="243"/>
      <c r="D200" s="233" t="s">
        <v>142</v>
      </c>
      <c r="E200" s="244" t="s">
        <v>1</v>
      </c>
      <c r="F200" s="245" t="s">
        <v>380</v>
      </c>
      <c r="G200" s="243"/>
      <c r="H200" s="246">
        <v>6.7999999999999998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2" t="s">
        <v>142</v>
      </c>
      <c r="AU200" s="252" t="s">
        <v>89</v>
      </c>
      <c r="AV200" s="14" t="s">
        <v>89</v>
      </c>
      <c r="AW200" s="14" t="s">
        <v>35</v>
      </c>
      <c r="AX200" s="14" t="s">
        <v>79</v>
      </c>
      <c r="AY200" s="252" t="s">
        <v>133</v>
      </c>
    </row>
    <row r="201" s="15" customFormat="1">
      <c r="A201" s="15"/>
      <c r="B201" s="253"/>
      <c r="C201" s="254"/>
      <c r="D201" s="233" t="s">
        <v>142</v>
      </c>
      <c r="E201" s="255" t="s">
        <v>1</v>
      </c>
      <c r="F201" s="256" t="s">
        <v>146</v>
      </c>
      <c r="G201" s="254"/>
      <c r="H201" s="257">
        <v>43.799999999999997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3" t="s">
        <v>142</v>
      </c>
      <c r="AU201" s="263" t="s">
        <v>89</v>
      </c>
      <c r="AV201" s="15" t="s">
        <v>140</v>
      </c>
      <c r="AW201" s="15" t="s">
        <v>35</v>
      </c>
      <c r="AX201" s="15" t="s">
        <v>87</v>
      </c>
      <c r="AY201" s="263" t="s">
        <v>133</v>
      </c>
    </row>
    <row r="202" s="2" customFormat="1" ht="55.5" customHeight="1">
      <c r="A202" s="38"/>
      <c r="B202" s="39"/>
      <c r="C202" s="218" t="s">
        <v>222</v>
      </c>
      <c r="D202" s="218" t="s">
        <v>135</v>
      </c>
      <c r="E202" s="219" t="s">
        <v>223</v>
      </c>
      <c r="F202" s="220" t="s">
        <v>224</v>
      </c>
      <c r="G202" s="221" t="s">
        <v>138</v>
      </c>
      <c r="H202" s="222">
        <v>5.0999999999999996</v>
      </c>
      <c r="I202" s="223"/>
      <c r="J202" s="224">
        <f>ROUND(I202*H202,2)</f>
        <v>0</v>
      </c>
      <c r="K202" s="220" t="s">
        <v>139</v>
      </c>
      <c r="L202" s="44"/>
      <c r="M202" s="225" t="s">
        <v>1</v>
      </c>
      <c r="N202" s="226" t="s">
        <v>44</v>
      </c>
      <c r="O202" s="91"/>
      <c r="P202" s="227">
        <f>O202*H202</f>
        <v>0</v>
      </c>
      <c r="Q202" s="227">
        <v>0.1837</v>
      </c>
      <c r="R202" s="227">
        <f>Q202*H202</f>
        <v>0.93686999999999998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140</v>
      </c>
      <c r="AT202" s="229" t="s">
        <v>135</v>
      </c>
      <c r="AU202" s="229" t="s">
        <v>89</v>
      </c>
      <c r="AY202" s="17" t="s">
        <v>133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87</v>
      </c>
      <c r="BK202" s="230">
        <f>ROUND(I202*H202,2)</f>
        <v>0</v>
      </c>
      <c r="BL202" s="17" t="s">
        <v>140</v>
      </c>
      <c r="BM202" s="229" t="s">
        <v>415</v>
      </c>
    </row>
    <row r="203" s="13" customFormat="1">
      <c r="A203" s="13"/>
      <c r="B203" s="231"/>
      <c r="C203" s="232"/>
      <c r="D203" s="233" t="s">
        <v>142</v>
      </c>
      <c r="E203" s="234" t="s">
        <v>1</v>
      </c>
      <c r="F203" s="235" t="s">
        <v>150</v>
      </c>
      <c r="G203" s="232"/>
      <c r="H203" s="234" t="s">
        <v>1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142</v>
      </c>
      <c r="AU203" s="241" t="s">
        <v>89</v>
      </c>
      <c r="AV203" s="13" t="s">
        <v>87</v>
      </c>
      <c r="AW203" s="13" t="s">
        <v>35</v>
      </c>
      <c r="AX203" s="13" t="s">
        <v>79</v>
      </c>
      <c r="AY203" s="241" t="s">
        <v>133</v>
      </c>
    </row>
    <row r="204" s="14" customFormat="1">
      <c r="A204" s="14"/>
      <c r="B204" s="242"/>
      <c r="C204" s="243"/>
      <c r="D204" s="233" t="s">
        <v>142</v>
      </c>
      <c r="E204" s="244" t="s">
        <v>1</v>
      </c>
      <c r="F204" s="245" t="s">
        <v>387</v>
      </c>
      <c r="G204" s="243"/>
      <c r="H204" s="246">
        <v>1.5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2" t="s">
        <v>142</v>
      </c>
      <c r="AU204" s="252" t="s">
        <v>89</v>
      </c>
      <c r="AV204" s="14" t="s">
        <v>89</v>
      </c>
      <c r="AW204" s="14" t="s">
        <v>35</v>
      </c>
      <c r="AX204" s="14" t="s">
        <v>79</v>
      </c>
      <c r="AY204" s="252" t="s">
        <v>133</v>
      </c>
    </row>
    <row r="205" s="14" customFormat="1">
      <c r="A205" s="14"/>
      <c r="B205" s="242"/>
      <c r="C205" s="243"/>
      <c r="D205" s="233" t="s">
        <v>142</v>
      </c>
      <c r="E205" s="244" t="s">
        <v>1</v>
      </c>
      <c r="F205" s="245" t="s">
        <v>388</v>
      </c>
      <c r="G205" s="243"/>
      <c r="H205" s="246">
        <v>3.6000000000000001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142</v>
      </c>
      <c r="AU205" s="252" t="s">
        <v>89</v>
      </c>
      <c r="AV205" s="14" t="s">
        <v>89</v>
      </c>
      <c r="AW205" s="14" t="s">
        <v>35</v>
      </c>
      <c r="AX205" s="14" t="s">
        <v>79</v>
      </c>
      <c r="AY205" s="252" t="s">
        <v>133</v>
      </c>
    </row>
    <row r="206" s="15" customFormat="1">
      <c r="A206" s="15"/>
      <c r="B206" s="253"/>
      <c r="C206" s="254"/>
      <c r="D206" s="233" t="s">
        <v>142</v>
      </c>
      <c r="E206" s="255" t="s">
        <v>1</v>
      </c>
      <c r="F206" s="256" t="s">
        <v>146</v>
      </c>
      <c r="G206" s="254"/>
      <c r="H206" s="257">
        <v>5.0999999999999996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3" t="s">
        <v>142</v>
      </c>
      <c r="AU206" s="263" t="s">
        <v>89</v>
      </c>
      <c r="AV206" s="15" t="s">
        <v>140</v>
      </c>
      <c r="AW206" s="15" t="s">
        <v>35</v>
      </c>
      <c r="AX206" s="15" t="s">
        <v>87</v>
      </c>
      <c r="AY206" s="263" t="s">
        <v>133</v>
      </c>
    </row>
    <row r="207" s="2" customFormat="1" ht="16.5" customHeight="1">
      <c r="A207" s="38"/>
      <c r="B207" s="39"/>
      <c r="C207" s="264" t="s">
        <v>226</v>
      </c>
      <c r="D207" s="264" t="s">
        <v>205</v>
      </c>
      <c r="E207" s="265" t="s">
        <v>227</v>
      </c>
      <c r="F207" s="266" t="s">
        <v>228</v>
      </c>
      <c r="G207" s="267" t="s">
        <v>138</v>
      </c>
      <c r="H207" s="268">
        <v>5.1509999999999998</v>
      </c>
      <c r="I207" s="269"/>
      <c r="J207" s="270">
        <f>ROUND(I207*H207,2)</f>
        <v>0</v>
      </c>
      <c r="K207" s="266" t="s">
        <v>139</v>
      </c>
      <c r="L207" s="271"/>
      <c r="M207" s="272" t="s">
        <v>1</v>
      </c>
      <c r="N207" s="273" t="s">
        <v>44</v>
      </c>
      <c r="O207" s="91"/>
      <c r="P207" s="227">
        <f>O207*H207</f>
        <v>0</v>
      </c>
      <c r="Q207" s="227">
        <v>0.41699999999999998</v>
      </c>
      <c r="R207" s="227">
        <f>Q207*H207</f>
        <v>2.147967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178</v>
      </c>
      <c r="AT207" s="229" t="s">
        <v>205</v>
      </c>
      <c r="AU207" s="229" t="s">
        <v>89</v>
      </c>
      <c r="AY207" s="17" t="s">
        <v>133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87</v>
      </c>
      <c r="BK207" s="230">
        <f>ROUND(I207*H207,2)</f>
        <v>0</v>
      </c>
      <c r="BL207" s="17" t="s">
        <v>140</v>
      </c>
      <c r="BM207" s="229" t="s">
        <v>416</v>
      </c>
    </row>
    <row r="208" s="14" customFormat="1">
      <c r="A208" s="14"/>
      <c r="B208" s="242"/>
      <c r="C208" s="243"/>
      <c r="D208" s="233" t="s">
        <v>142</v>
      </c>
      <c r="E208" s="243"/>
      <c r="F208" s="245" t="s">
        <v>417</v>
      </c>
      <c r="G208" s="243"/>
      <c r="H208" s="246">
        <v>5.1509999999999998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142</v>
      </c>
      <c r="AU208" s="252" t="s">
        <v>89</v>
      </c>
      <c r="AV208" s="14" t="s">
        <v>89</v>
      </c>
      <c r="AW208" s="14" t="s">
        <v>4</v>
      </c>
      <c r="AX208" s="14" t="s">
        <v>87</v>
      </c>
      <c r="AY208" s="252" t="s">
        <v>133</v>
      </c>
    </row>
    <row r="209" s="2" customFormat="1" ht="78" customHeight="1">
      <c r="A209" s="38"/>
      <c r="B209" s="39"/>
      <c r="C209" s="218" t="s">
        <v>231</v>
      </c>
      <c r="D209" s="218" t="s">
        <v>135</v>
      </c>
      <c r="E209" s="219" t="s">
        <v>232</v>
      </c>
      <c r="F209" s="220" t="s">
        <v>233</v>
      </c>
      <c r="G209" s="221" t="s">
        <v>138</v>
      </c>
      <c r="H209" s="222">
        <v>43.799999999999997</v>
      </c>
      <c r="I209" s="223"/>
      <c r="J209" s="224">
        <f>ROUND(I209*H209,2)</f>
        <v>0</v>
      </c>
      <c r="K209" s="220" t="s">
        <v>139</v>
      </c>
      <c r="L209" s="44"/>
      <c r="M209" s="225" t="s">
        <v>1</v>
      </c>
      <c r="N209" s="226" t="s">
        <v>44</v>
      </c>
      <c r="O209" s="91"/>
      <c r="P209" s="227">
        <f>O209*H209</f>
        <v>0</v>
      </c>
      <c r="Q209" s="227">
        <v>0.089219999999999994</v>
      </c>
      <c r="R209" s="227">
        <f>Q209*H209</f>
        <v>3.9078359999999996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140</v>
      </c>
      <c r="AT209" s="229" t="s">
        <v>135</v>
      </c>
      <c r="AU209" s="229" t="s">
        <v>89</v>
      </c>
      <c r="AY209" s="17" t="s">
        <v>133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87</v>
      </c>
      <c r="BK209" s="230">
        <f>ROUND(I209*H209,2)</f>
        <v>0</v>
      </c>
      <c r="BL209" s="17" t="s">
        <v>140</v>
      </c>
      <c r="BM209" s="229" t="s">
        <v>418</v>
      </c>
    </row>
    <row r="210" s="14" customFormat="1">
      <c r="A210" s="14"/>
      <c r="B210" s="242"/>
      <c r="C210" s="243"/>
      <c r="D210" s="233" t="s">
        <v>142</v>
      </c>
      <c r="E210" s="244" t="s">
        <v>1</v>
      </c>
      <c r="F210" s="245" t="s">
        <v>411</v>
      </c>
      <c r="G210" s="243"/>
      <c r="H210" s="246">
        <v>6.4000000000000004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142</v>
      </c>
      <c r="AU210" s="252" t="s">
        <v>89</v>
      </c>
      <c r="AV210" s="14" t="s">
        <v>89</v>
      </c>
      <c r="AW210" s="14" t="s">
        <v>35</v>
      </c>
      <c r="AX210" s="14" t="s">
        <v>79</v>
      </c>
      <c r="AY210" s="252" t="s">
        <v>133</v>
      </c>
    </row>
    <row r="211" s="14" customFormat="1">
      <c r="A211" s="14"/>
      <c r="B211" s="242"/>
      <c r="C211" s="243"/>
      <c r="D211" s="233" t="s">
        <v>142</v>
      </c>
      <c r="E211" s="244" t="s">
        <v>1</v>
      </c>
      <c r="F211" s="245" t="s">
        <v>412</v>
      </c>
      <c r="G211" s="243"/>
      <c r="H211" s="246">
        <v>5.7000000000000002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142</v>
      </c>
      <c r="AU211" s="252" t="s">
        <v>89</v>
      </c>
      <c r="AV211" s="14" t="s">
        <v>89</v>
      </c>
      <c r="AW211" s="14" t="s">
        <v>35</v>
      </c>
      <c r="AX211" s="14" t="s">
        <v>79</v>
      </c>
      <c r="AY211" s="252" t="s">
        <v>133</v>
      </c>
    </row>
    <row r="212" s="14" customFormat="1">
      <c r="A212" s="14"/>
      <c r="B212" s="242"/>
      <c r="C212" s="243"/>
      <c r="D212" s="233" t="s">
        <v>142</v>
      </c>
      <c r="E212" s="244" t="s">
        <v>1</v>
      </c>
      <c r="F212" s="245" t="s">
        <v>413</v>
      </c>
      <c r="G212" s="243"/>
      <c r="H212" s="246">
        <v>24.899999999999999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2" t="s">
        <v>142</v>
      </c>
      <c r="AU212" s="252" t="s">
        <v>89</v>
      </c>
      <c r="AV212" s="14" t="s">
        <v>89</v>
      </c>
      <c r="AW212" s="14" t="s">
        <v>35</v>
      </c>
      <c r="AX212" s="14" t="s">
        <v>79</v>
      </c>
      <c r="AY212" s="252" t="s">
        <v>133</v>
      </c>
    </row>
    <row r="213" s="14" customFormat="1">
      <c r="A213" s="14"/>
      <c r="B213" s="242"/>
      <c r="C213" s="243"/>
      <c r="D213" s="233" t="s">
        <v>142</v>
      </c>
      <c r="E213" s="244" t="s">
        <v>1</v>
      </c>
      <c r="F213" s="245" t="s">
        <v>380</v>
      </c>
      <c r="G213" s="243"/>
      <c r="H213" s="246">
        <v>6.7999999999999998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2" t="s">
        <v>142</v>
      </c>
      <c r="AU213" s="252" t="s">
        <v>89</v>
      </c>
      <c r="AV213" s="14" t="s">
        <v>89</v>
      </c>
      <c r="AW213" s="14" t="s">
        <v>35</v>
      </c>
      <c r="AX213" s="14" t="s">
        <v>79</v>
      </c>
      <c r="AY213" s="252" t="s">
        <v>133</v>
      </c>
    </row>
    <row r="214" s="15" customFormat="1">
      <c r="A214" s="15"/>
      <c r="B214" s="253"/>
      <c r="C214" s="254"/>
      <c r="D214" s="233" t="s">
        <v>142</v>
      </c>
      <c r="E214" s="255" t="s">
        <v>1</v>
      </c>
      <c r="F214" s="256" t="s">
        <v>146</v>
      </c>
      <c r="G214" s="254"/>
      <c r="H214" s="257">
        <v>43.799999999999997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3" t="s">
        <v>142</v>
      </c>
      <c r="AU214" s="263" t="s">
        <v>89</v>
      </c>
      <c r="AV214" s="15" t="s">
        <v>140</v>
      </c>
      <c r="AW214" s="15" t="s">
        <v>35</v>
      </c>
      <c r="AX214" s="15" t="s">
        <v>87</v>
      </c>
      <c r="AY214" s="263" t="s">
        <v>133</v>
      </c>
    </row>
    <row r="215" s="2" customFormat="1" ht="24.15" customHeight="1">
      <c r="A215" s="38"/>
      <c r="B215" s="39"/>
      <c r="C215" s="264" t="s">
        <v>235</v>
      </c>
      <c r="D215" s="264" t="s">
        <v>205</v>
      </c>
      <c r="E215" s="265" t="s">
        <v>236</v>
      </c>
      <c r="F215" s="266" t="s">
        <v>237</v>
      </c>
      <c r="G215" s="267" t="s">
        <v>138</v>
      </c>
      <c r="H215" s="268">
        <v>32.753999999999998</v>
      </c>
      <c r="I215" s="269"/>
      <c r="J215" s="270">
        <f>ROUND(I215*H215,2)</f>
        <v>0</v>
      </c>
      <c r="K215" s="266" t="s">
        <v>139</v>
      </c>
      <c r="L215" s="271"/>
      <c r="M215" s="272" t="s">
        <v>1</v>
      </c>
      <c r="N215" s="273" t="s">
        <v>44</v>
      </c>
      <c r="O215" s="91"/>
      <c r="P215" s="227">
        <f>O215*H215</f>
        <v>0</v>
      </c>
      <c r="Q215" s="227">
        <v>0.13200000000000001</v>
      </c>
      <c r="R215" s="227">
        <f>Q215*H215</f>
        <v>4.3235279999999996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178</v>
      </c>
      <c r="AT215" s="229" t="s">
        <v>205</v>
      </c>
      <c r="AU215" s="229" t="s">
        <v>89</v>
      </c>
      <c r="AY215" s="17" t="s">
        <v>133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87</v>
      </c>
      <c r="BK215" s="230">
        <f>ROUND(I215*H215,2)</f>
        <v>0</v>
      </c>
      <c r="BL215" s="17" t="s">
        <v>140</v>
      </c>
      <c r="BM215" s="229" t="s">
        <v>419</v>
      </c>
    </row>
    <row r="216" s="14" customFormat="1">
      <c r="A216" s="14"/>
      <c r="B216" s="242"/>
      <c r="C216" s="243"/>
      <c r="D216" s="233" t="s">
        <v>142</v>
      </c>
      <c r="E216" s="244" t="s">
        <v>1</v>
      </c>
      <c r="F216" s="245" t="s">
        <v>420</v>
      </c>
      <c r="G216" s="243"/>
      <c r="H216" s="246">
        <v>31.800000000000001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2" t="s">
        <v>142</v>
      </c>
      <c r="AU216" s="252" t="s">
        <v>89</v>
      </c>
      <c r="AV216" s="14" t="s">
        <v>89</v>
      </c>
      <c r="AW216" s="14" t="s">
        <v>35</v>
      </c>
      <c r="AX216" s="14" t="s">
        <v>79</v>
      </c>
      <c r="AY216" s="252" t="s">
        <v>133</v>
      </c>
    </row>
    <row r="217" s="15" customFormat="1">
      <c r="A217" s="15"/>
      <c r="B217" s="253"/>
      <c r="C217" s="254"/>
      <c r="D217" s="233" t="s">
        <v>142</v>
      </c>
      <c r="E217" s="255" t="s">
        <v>1</v>
      </c>
      <c r="F217" s="256" t="s">
        <v>146</v>
      </c>
      <c r="G217" s="254"/>
      <c r="H217" s="257">
        <v>31.800000000000001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3" t="s">
        <v>142</v>
      </c>
      <c r="AU217" s="263" t="s">
        <v>89</v>
      </c>
      <c r="AV217" s="15" t="s">
        <v>140</v>
      </c>
      <c r="AW217" s="15" t="s">
        <v>35</v>
      </c>
      <c r="AX217" s="15" t="s">
        <v>87</v>
      </c>
      <c r="AY217" s="263" t="s">
        <v>133</v>
      </c>
    </row>
    <row r="218" s="14" customFormat="1">
      <c r="A218" s="14"/>
      <c r="B218" s="242"/>
      <c r="C218" s="243"/>
      <c r="D218" s="233" t="s">
        <v>142</v>
      </c>
      <c r="E218" s="243"/>
      <c r="F218" s="245" t="s">
        <v>421</v>
      </c>
      <c r="G218" s="243"/>
      <c r="H218" s="246">
        <v>32.753999999999998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142</v>
      </c>
      <c r="AU218" s="252" t="s">
        <v>89</v>
      </c>
      <c r="AV218" s="14" t="s">
        <v>89</v>
      </c>
      <c r="AW218" s="14" t="s">
        <v>4</v>
      </c>
      <c r="AX218" s="14" t="s">
        <v>87</v>
      </c>
      <c r="AY218" s="252" t="s">
        <v>133</v>
      </c>
    </row>
    <row r="219" s="2" customFormat="1" ht="24.15" customHeight="1">
      <c r="A219" s="38"/>
      <c r="B219" s="39"/>
      <c r="C219" s="264" t="s">
        <v>241</v>
      </c>
      <c r="D219" s="264" t="s">
        <v>205</v>
      </c>
      <c r="E219" s="265" t="s">
        <v>242</v>
      </c>
      <c r="F219" s="266" t="s">
        <v>243</v>
      </c>
      <c r="G219" s="267" t="s">
        <v>138</v>
      </c>
      <c r="H219" s="268">
        <v>12.359999999999999</v>
      </c>
      <c r="I219" s="269"/>
      <c r="J219" s="270">
        <f>ROUND(I219*H219,2)</f>
        <v>0</v>
      </c>
      <c r="K219" s="266" t="s">
        <v>139</v>
      </c>
      <c r="L219" s="271"/>
      <c r="M219" s="272" t="s">
        <v>1</v>
      </c>
      <c r="N219" s="273" t="s">
        <v>44</v>
      </c>
      <c r="O219" s="91"/>
      <c r="P219" s="227">
        <f>O219*H219</f>
        <v>0</v>
      </c>
      <c r="Q219" s="227">
        <v>0.13100000000000001</v>
      </c>
      <c r="R219" s="227">
        <f>Q219*H219</f>
        <v>1.6191599999999999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178</v>
      </c>
      <c r="AT219" s="229" t="s">
        <v>205</v>
      </c>
      <c r="AU219" s="229" t="s">
        <v>89</v>
      </c>
      <c r="AY219" s="17" t="s">
        <v>133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87</v>
      </c>
      <c r="BK219" s="230">
        <f>ROUND(I219*H219,2)</f>
        <v>0</v>
      </c>
      <c r="BL219" s="17" t="s">
        <v>140</v>
      </c>
      <c r="BM219" s="229" t="s">
        <v>422</v>
      </c>
    </row>
    <row r="220" s="14" customFormat="1">
      <c r="A220" s="14"/>
      <c r="B220" s="242"/>
      <c r="C220" s="243"/>
      <c r="D220" s="233" t="s">
        <v>142</v>
      </c>
      <c r="E220" s="244" t="s">
        <v>1</v>
      </c>
      <c r="F220" s="245" t="s">
        <v>423</v>
      </c>
      <c r="G220" s="243"/>
      <c r="H220" s="246">
        <v>2.2400000000000002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2" t="s">
        <v>142</v>
      </c>
      <c r="AU220" s="252" t="s">
        <v>89</v>
      </c>
      <c r="AV220" s="14" t="s">
        <v>89</v>
      </c>
      <c r="AW220" s="14" t="s">
        <v>35</v>
      </c>
      <c r="AX220" s="14" t="s">
        <v>79</v>
      </c>
      <c r="AY220" s="252" t="s">
        <v>133</v>
      </c>
    </row>
    <row r="221" s="14" customFormat="1">
      <c r="A221" s="14"/>
      <c r="B221" s="242"/>
      <c r="C221" s="243"/>
      <c r="D221" s="233" t="s">
        <v>142</v>
      </c>
      <c r="E221" s="244" t="s">
        <v>1</v>
      </c>
      <c r="F221" s="245" t="s">
        <v>246</v>
      </c>
      <c r="G221" s="243"/>
      <c r="H221" s="246">
        <v>1.2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142</v>
      </c>
      <c r="AU221" s="252" t="s">
        <v>89</v>
      </c>
      <c r="AV221" s="14" t="s">
        <v>89</v>
      </c>
      <c r="AW221" s="14" t="s">
        <v>35</v>
      </c>
      <c r="AX221" s="14" t="s">
        <v>79</v>
      </c>
      <c r="AY221" s="252" t="s">
        <v>133</v>
      </c>
    </row>
    <row r="222" s="14" customFormat="1">
      <c r="A222" s="14"/>
      <c r="B222" s="242"/>
      <c r="C222" s="243"/>
      <c r="D222" s="233" t="s">
        <v>142</v>
      </c>
      <c r="E222" s="244" t="s">
        <v>1</v>
      </c>
      <c r="F222" s="245" t="s">
        <v>424</v>
      </c>
      <c r="G222" s="243"/>
      <c r="H222" s="246">
        <v>7.3600000000000003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2" t="s">
        <v>142</v>
      </c>
      <c r="AU222" s="252" t="s">
        <v>89</v>
      </c>
      <c r="AV222" s="14" t="s">
        <v>89</v>
      </c>
      <c r="AW222" s="14" t="s">
        <v>35</v>
      </c>
      <c r="AX222" s="14" t="s">
        <v>79</v>
      </c>
      <c r="AY222" s="252" t="s">
        <v>133</v>
      </c>
    </row>
    <row r="223" s="14" customFormat="1">
      <c r="A223" s="14"/>
      <c r="B223" s="242"/>
      <c r="C223" s="243"/>
      <c r="D223" s="233" t="s">
        <v>142</v>
      </c>
      <c r="E223" s="244" t="s">
        <v>1</v>
      </c>
      <c r="F223" s="245" t="s">
        <v>246</v>
      </c>
      <c r="G223" s="243"/>
      <c r="H223" s="246">
        <v>1.2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2" t="s">
        <v>142</v>
      </c>
      <c r="AU223" s="252" t="s">
        <v>89</v>
      </c>
      <c r="AV223" s="14" t="s">
        <v>89</v>
      </c>
      <c r="AW223" s="14" t="s">
        <v>35</v>
      </c>
      <c r="AX223" s="14" t="s">
        <v>79</v>
      </c>
      <c r="AY223" s="252" t="s">
        <v>133</v>
      </c>
    </row>
    <row r="224" s="15" customFormat="1">
      <c r="A224" s="15"/>
      <c r="B224" s="253"/>
      <c r="C224" s="254"/>
      <c r="D224" s="233" t="s">
        <v>142</v>
      </c>
      <c r="E224" s="255" t="s">
        <v>1</v>
      </c>
      <c r="F224" s="256" t="s">
        <v>146</v>
      </c>
      <c r="G224" s="254"/>
      <c r="H224" s="257">
        <v>12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3" t="s">
        <v>142</v>
      </c>
      <c r="AU224" s="263" t="s">
        <v>89</v>
      </c>
      <c r="AV224" s="15" t="s">
        <v>140</v>
      </c>
      <c r="AW224" s="15" t="s">
        <v>35</v>
      </c>
      <c r="AX224" s="15" t="s">
        <v>87</v>
      </c>
      <c r="AY224" s="263" t="s">
        <v>133</v>
      </c>
    </row>
    <row r="225" s="14" customFormat="1">
      <c r="A225" s="14"/>
      <c r="B225" s="242"/>
      <c r="C225" s="243"/>
      <c r="D225" s="233" t="s">
        <v>142</v>
      </c>
      <c r="E225" s="243"/>
      <c r="F225" s="245" t="s">
        <v>425</v>
      </c>
      <c r="G225" s="243"/>
      <c r="H225" s="246">
        <v>12.359999999999999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142</v>
      </c>
      <c r="AU225" s="252" t="s">
        <v>89</v>
      </c>
      <c r="AV225" s="14" t="s">
        <v>89</v>
      </c>
      <c r="AW225" s="14" t="s">
        <v>4</v>
      </c>
      <c r="AX225" s="14" t="s">
        <v>87</v>
      </c>
      <c r="AY225" s="252" t="s">
        <v>133</v>
      </c>
    </row>
    <row r="226" s="2" customFormat="1" ht="90" customHeight="1">
      <c r="A226" s="38"/>
      <c r="B226" s="39"/>
      <c r="C226" s="218" t="s">
        <v>7</v>
      </c>
      <c r="D226" s="218" t="s">
        <v>135</v>
      </c>
      <c r="E226" s="219" t="s">
        <v>249</v>
      </c>
      <c r="F226" s="220" t="s">
        <v>250</v>
      </c>
      <c r="G226" s="221" t="s">
        <v>138</v>
      </c>
      <c r="H226" s="222">
        <v>43.799999999999997</v>
      </c>
      <c r="I226" s="223"/>
      <c r="J226" s="224">
        <f>ROUND(I226*H226,2)</f>
        <v>0</v>
      </c>
      <c r="K226" s="220" t="s">
        <v>139</v>
      </c>
      <c r="L226" s="44"/>
      <c r="M226" s="225" t="s">
        <v>1</v>
      </c>
      <c r="N226" s="226" t="s">
        <v>44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140</v>
      </c>
      <c r="AT226" s="229" t="s">
        <v>135</v>
      </c>
      <c r="AU226" s="229" t="s">
        <v>89</v>
      </c>
      <c r="AY226" s="17" t="s">
        <v>133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87</v>
      </c>
      <c r="BK226" s="230">
        <f>ROUND(I226*H226,2)</f>
        <v>0</v>
      </c>
      <c r="BL226" s="17" t="s">
        <v>140</v>
      </c>
      <c r="BM226" s="229" t="s">
        <v>426</v>
      </c>
    </row>
    <row r="227" s="14" customFormat="1">
      <c r="A227" s="14"/>
      <c r="B227" s="242"/>
      <c r="C227" s="243"/>
      <c r="D227" s="233" t="s">
        <v>142</v>
      </c>
      <c r="E227" s="244" t="s">
        <v>1</v>
      </c>
      <c r="F227" s="245" t="s">
        <v>411</v>
      </c>
      <c r="G227" s="243"/>
      <c r="H227" s="246">
        <v>6.4000000000000004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2" t="s">
        <v>142</v>
      </c>
      <c r="AU227" s="252" t="s">
        <v>89</v>
      </c>
      <c r="AV227" s="14" t="s">
        <v>89</v>
      </c>
      <c r="AW227" s="14" t="s">
        <v>35</v>
      </c>
      <c r="AX227" s="14" t="s">
        <v>79</v>
      </c>
      <c r="AY227" s="252" t="s">
        <v>133</v>
      </c>
    </row>
    <row r="228" s="14" customFormat="1">
      <c r="A228" s="14"/>
      <c r="B228" s="242"/>
      <c r="C228" s="243"/>
      <c r="D228" s="233" t="s">
        <v>142</v>
      </c>
      <c r="E228" s="244" t="s">
        <v>1</v>
      </c>
      <c r="F228" s="245" t="s">
        <v>412</v>
      </c>
      <c r="G228" s="243"/>
      <c r="H228" s="246">
        <v>5.7000000000000002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2" t="s">
        <v>142</v>
      </c>
      <c r="AU228" s="252" t="s">
        <v>89</v>
      </c>
      <c r="AV228" s="14" t="s">
        <v>89</v>
      </c>
      <c r="AW228" s="14" t="s">
        <v>35</v>
      </c>
      <c r="AX228" s="14" t="s">
        <v>79</v>
      </c>
      <c r="AY228" s="252" t="s">
        <v>133</v>
      </c>
    </row>
    <row r="229" s="14" customFormat="1">
      <c r="A229" s="14"/>
      <c r="B229" s="242"/>
      <c r="C229" s="243"/>
      <c r="D229" s="233" t="s">
        <v>142</v>
      </c>
      <c r="E229" s="244" t="s">
        <v>1</v>
      </c>
      <c r="F229" s="245" t="s">
        <v>413</v>
      </c>
      <c r="G229" s="243"/>
      <c r="H229" s="246">
        <v>24.899999999999999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2" t="s">
        <v>142</v>
      </c>
      <c r="AU229" s="252" t="s">
        <v>89</v>
      </c>
      <c r="AV229" s="14" t="s">
        <v>89</v>
      </c>
      <c r="AW229" s="14" t="s">
        <v>35</v>
      </c>
      <c r="AX229" s="14" t="s">
        <v>79</v>
      </c>
      <c r="AY229" s="252" t="s">
        <v>133</v>
      </c>
    </row>
    <row r="230" s="14" customFormat="1">
      <c r="A230" s="14"/>
      <c r="B230" s="242"/>
      <c r="C230" s="243"/>
      <c r="D230" s="233" t="s">
        <v>142</v>
      </c>
      <c r="E230" s="244" t="s">
        <v>1</v>
      </c>
      <c r="F230" s="245" t="s">
        <v>380</v>
      </c>
      <c r="G230" s="243"/>
      <c r="H230" s="246">
        <v>6.7999999999999998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2" t="s">
        <v>142</v>
      </c>
      <c r="AU230" s="252" t="s">
        <v>89</v>
      </c>
      <c r="AV230" s="14" t="s">
        <v>89</v>
      </c>
      <c r="AW230" s="14" t="s">
        <v>35</v>
      </c>
      <c r="AX230" s="14" t="s">
        <v>79</v>
      </c>
      <c r="AY230" s="252" t="s">
        <v>133</v>
      </c>
    </row>
    <row r="231" s="15" customFormat="1">
      <c r="A231" s="15"/>
      <c r="B231" s="253"/>
      <c r="C231" s="254"/>
      <c r="D231" s="233" t="s">
        <v>142</v>
      </c>
      <c r="E231" s="255" t="s">
        <v>1</v>
      </c>
      <c r="F231" s="256" t="s">
        <v>146</v>
      </c>
      <c r="G231" s="254"/>
      <c r="H231" s="257">
        <v>43.799999999999997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3" t="s">
        <v>142</v>
      </c>
      <c r="AU231" s="263" t="s">
        <v>89</v>
      </c>
      <c r="AV231" s="15" t="s">
        <v>140</v>
      </c>
      <c r="AW231" s="15" t="s">
        <v>35</v>
      </c>
      <c r="AX231" s="15" t="s">
        <v>87</v>
      </c>
      <c r="AY231" s="263" t="s">
        <v>133</v>
      </c>
    </row>
    <row r="232" s="12" customFormat="1" ht="22.8" customHeight="1">
      <c r="A232" s="12"/>
      <c r="B232" s="202"/>
      <c r="C232" s="203"/>
      <c r="D232" s="204" t="s">
        <v>78</v>
      </c>
      <c r="E232" s="216" t="s">
        <v>186</v>
      </c>
      <c r="F232" s="216" t="s">
        <v>252</v>
      </c>
      <c r="G232" s="203"/>
      <c r="H232" s="203"/>
      <c r="I232" s="206"/>
      <c r="J232" s="217">
        <f>BK232</f>
        <v>0</v>
      </c>
      <c r="K232" s="203"/>
      <c r="L232" s="208"/>
      <c r="M232" s="209"/>
      <c r="N232" s="210"/>
      <c r="O232" s="210"/>
      <c r="P232" s="211">
        <f>SUM(P233:P273)</f>
        <v>0</v>
      </c>
      <c r="Q232" s="210"/>
      <c r="R232" s="211">
        <f>SUM(R233:R273)</f>
        <v>12.404529480000001</v>
      </c>
      <c r="S232" s="210"/>
      <c r="T232" s="212">
        <f>SUM(T233:T273)</f>
        <v>0.315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3" t="s">
        <v>87</v>
      </c>
      <c r="AT232" s="214" t="s">
        <v>78</v>
      </c>
      <c r="AU232" s="214" t="s">
        <v>87</v>
      </c>
      <c r="AY232" s="213" t="s">
        <v>133</v>
      </c>
      <c r="BK232" s="215">
        <f>SUM(BK233:BK273)</f>
        <v>0</v>
      </c>
    </row>
    <row r="233" s="2" customFormat="1" ht="24.15" customHeight="1">
      <c r="A233" s="38"/>
      <c r="B233" s="39"/>
      <c r="C233" s="218" t="s">
        <v>253</v>
      </c>
      <c r="D233" s="218" t="s">
        <v>135</v>
      </c>
      <c r="E233" s="219" t="s">
        <v>254</v>
      </c>
      <c r="F233" s="220" t="s">
        <v>255</v>
      </c>
      <c r="G233" s="221" t="s">
        <v>256</v>
      </c>
      <c r="H233" s="222">
        <v>2</v>
      </c>
      <c r="I233" s="223"/>
      <c r="J233" s="224">
        <f>ROUND(I233*H233,2)</f>
        <v>0</v>
      </c>
      <c r="K233" s="220" t="s">
        <v>139</v>
      </c>
      <c r="L233" s="44"/>
      <c r="M233" s="225" t="s">
        <v>1</v>
      </c>
      <c r="N233" s="226" t="s">
        <v>44</v>
      </c>
      <c r="O233" s="91"/>
      <c r="P233" s="227">
        <f>O233*H233</f>
        <v>0</v>
      </c>
      <c r="Q233" s="227">
        <v>0.00069999999999999999</v>
      </c>
      <c r="R233" s="227">
        <f>Q233*H233</f>
        <v>0.0014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140</v>
      </c>
      <c r="AT233" s="229" t="s">
        <v>135</v>
      </c>
      <c r="AU233" s="229" t="s">
        <v>89</v>
      </c>
      <c r="AY233" s="17" t="s">
        <v>133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87</v>
      </c>
      <c r="BK233" s="230">
        <f>ROUND(I233*H233,2)</f>
        <v>0</v>
      </c>
      <c r="BL233" s="17" t="s">
        <v>140</v>
      </c>
      <c r="BM233" s="229" t="s">
        <v>427</v>
      </c>
    </row>
    <row r="234" s="13" customFormat="1">
      <c r="A234" s="13"/>
      <c r="B234" s="231"/>
      <c r="C234" s="232"/>
      <c r="D234" s="233" t="s">
        <v>142</v>
      </c>
      <c r="E234" s="234" t="s">
        <v>1</v>
      </c>
      <c r="F234" s="235" t="s">
        <v>258</v>
      </c>
      <c r="G234" s="232"/>
      <c r="H234" s="234" t="s">
        <v>1</v>
      </c>
      <c r="I234" s="236"/>
      <c r="J234" s="232"/>
      <c r="K234" s="232"/>
      <c r="L234" s="237"/>
      <c r="M234" s="238"/>
      <c r="N234" s="239"/>
      <c r="O234" s="239"/>
      <c r="P234" s="239"/>
      <c r="Q234" s="239"/>
      <c r="R234" s="239"/>
      <c r="S234" s="239"/>
      <c r="T234" s="24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1" t="s">
        <v>142</v>
      </c>
      <c r="AU234" s="241" t="s">
        <v>89</v>
      </c>
      <c r="AV234" s="13" t="s">
        <v>87</v>
      </c>
      <c r="AW234" s="13" t="s">
        <v>35</v>
      </c>
      <c r="AX234" s="13" t="s">
        <v>79</v>
      </c>
      <c r="AY234" s="241" t="s">
        <v>133</v>
      </c>
    </row>
    <row r="235" s="14" customFormat="1">
      <c r="A235" s="14"/>
      <c r="B235" s="242"/>
      <c r="C235" s="243"/>
      <c r="D235" s="233" t="s">
        <v>142</v>
      </c>
      <c r="E235" s="244" t="s">
        <v>1</v>
      </c>
      <c r="F235" s="245" t="s">
        <v>259</v>
      </c>
      <c r="G235" s="243"/>
      <c r="H235" s="246">
        <v>2</v>
      </c>
      <c r="I235" s="247"/>
      <c r="J235" s="243"/>
      <c r="K235" s="243"/>
      <c r="L235" s="248"/>
      <c r="M235" s="249"/>
      <c r="N235" s="250"/>
      <c r="O235" s="250"/>
      <c r="P235" s="250"/>
      <c r="Q235" s="250"/>
      <c r="R235" s="250"/>
      <c r="S235" s="250"/>
      <c r="T235" s="25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2" t="s">
        <v>142</v>
      </c>
      <c r="AU235" s="252" t="s">
        <v>89</v>
      </c>
      <c r="AV235" s="14" t="s">
        <v>89</v>
      </c>
      <c r="AW235" s="14" t="s">
        <v>35</v>
      </c>
      <c r="AX235" s="14" t="s">
        <v>79</v>
      </c>
      <c r="AY235" s="252" t="s">
        <v>133</v>
      </c>
    </row>
    <row r="236" s="15" customFormat="1">
      <c r="A236" s="15"/>
      <c r="B236" s="253"/>
      <c r="C236" s="254"/>
      <c r="D236" s="233" t="s">
        <v>142</v>
      </c>
      <c r="E236" s="255" t="s">
        <v>1</v>
      </c>
      <c r="F236" s="256" t="s">
        <v>146</v>
      </c>
      <c r="G236" s="254"/>
      <c r="H236" s="257">
        <v>2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3" t="s">
        <v>142</v>
      </c>
      <c r="AU236" s="263" t="s">
        <v>89</v>
      </c>
      <c r="AV236" s="15" t="s">
        <v>140</v>
      </c>
      <c r="AW236" s="15" t="s">
        <v>35</v>
      </c>
      <c r="AX236" s="15" t="s">
        <v>87</v>
      </c>
      <c r="AY236" s="263" t="s">
        <v>133</v>
      </c>
    </row>
    <row r="237" s="2" customFormat="1" ht="24.15" customHeight="1">
      <c r="A237" s="38"/>
      <c r="B237" s="39"/>
      <c r="C237" s="264" t="s">
        <v>260</v>
      </c>
      <c r="D237" s="264" t="s">
        <v>205</v>
      </c>
      <c r="E237" s="265" t="s">
        <v>261</v>
      </c>
      <c r="F237" s="266" t="s">
        <v>262</v>
      </c>
      <c r="G237" s="267" t="s">
        <v>256</v>
      </c>
      <c r="H237" s="268">
        <v>2</v>
      </c>
      <c r="I237" s="269"/>
      <c r="J237" s="270">
        <f>ROUND(I237*H237,2)</f>
        <v>0</v>
      </c>
      <c r="K237" s="266" t="s">
        <v>139</v>
      </c>
      <c r="L237" s="271"/>
      <c r="M237" s="272" t="s">
        <v>1</v>
      </c>
      <c r="N237" s="273" t="s">
        <v>44</v>
      </c>
      <c r="O237" s="91"/>
      <c r="P237" s="227">
        <f>O237*H237</f>
        <v>0</v>
      </c>
      <c r="Q237" s="227">
        <v>0.0025999999999999999</v>
      </c>
      <c r="R237" s="227">
        <f>Q237*H237</f>
        <v>0.0051999999999999998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178</v>
      </c>
      <c r="AT237" s="229" t="s">
        <v>205</v>
      </c>
      <c r="AU237" s="229" t="s">
        <v>89</v>
      </c>
      <c r="AY237" s="17" t="s">
        <v>133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87</v>
      </c>
      <c r="BK237" s="230">
        <f>ROUND(I237*H237,2)</f>
        <v>0</v>
      </c>
      <c r="BL237" s="17" t="s">
        <v>140</v>
      </c>
      <c r="BM237" s="229" t="s">
        <v>428</v>
      </c>
    </row>
    <row r="238" s="14" customFormat="1">
      <c r="A238" s="14"/>
      <c r="B238" s="242"/>
      <c r="C238" s="243"/>
      <c r="D238" s="233" t="s">
        <v>142</v>
      </c>
      <c r="E238" s="244" t="s">
        <v>1</v>
      </c>
      <c r="F238" s="245" t="s">
        <v>259</v>
      </c>
      <c r="G238" s="243"/>
      <c r="H238" s="246">
        <v>2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2" t="s">
        <v>142</v>
      </c>
      <c r="AU238" s="252" t="s">
        <v>89</v>
      </c>
      <c r="AV238" s="14" t="s">
        <v>89</v>
      </c>
      <c r="AW238" s="14" t="s">
        <v>35</v>
      </c>
      <c r="AX238" s="14" t="s">
        <v>79</v>
      </c>
      <c r="AY238" s="252" t="s">
        <v>133</v>
      </c>
    </row>
    <row r="239" s="15" customFormat="1">
      <c r="A239" s="15"/>
      <c r="B239" s="253"/>
      <c r="C239" s="254"/>
      <c r="D239" s="233" t="s">
        <v>142</v>
      </c>
      <c r="E239" s="255" t="s">
        <v>1</v>
      </c>
      <c r="F239" s="256" t="s">
        <v>146</v>
      </c>
      <c r="G239" s="254"/>
      <c r="H239" s="257">
        <v>2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3" t="s">
        <v>142</v>
      </c>
      <c r="AU239" s="263" t="s">
        <v>89</v>
      </c>
      <c r="AV239" s="15" t="s">
        <v>140</v>
      </c>
      <c r="AW239" s="15" t="s">
        <v>35</v>
      </c>
      <c r="AX239" s="15" t="s">
        <v>87</v>
      </c>
      <c r="AY239" s="263" t="s">
        <v>133</v>
      </c>
    </row>
    <row r="240" s="2" customFormat="1" ht="24.15" customHeight="1">
      <c r="A240" s="38"/>
      <c r="B240" s="39"/>
      <c r="C240" s="218" t="s">
        <v>264</v>
      </c>
      <c r="D240" s="218" t="s">
        <v>135</v>
      </c>
      <c r="E240" s="219" t="s">
        <v>265</v>
      </c>
      <c r="F240" s="220" t="s">
        <v>266</v>
      </c>
      <c r="G240" s="221" t="s">
        <v>256</v>
      </c>
      <c r="H240" s="222">
        <v>2</v>
      </c>
      <c r="I240" s="223"/>
      <c r="J240" s="224">
        <f>ROUND(I240*H240,2)</f>
        <v>0</v>
      </c>
      <c r="K240" s="220" t="s">
        <v>139</v>
      </c>
      <c r="L240" s="44"/>
      <c r="M240" s="225" t="s">
        <v>1</v>
      </c>
      <c r="N240" s="226" t="s">
        <v>44</v>
      </c>
      <c r="O240" s="91"/>
      <c r="P240" s="227">
        <f>O240*H240</f>
        <v>0</v>
      </c>
      <c r="Q240" s="227">
        <v>0.10940999999999999</v>
      </c>
      <c r="R240" s="227">
        <f>Q240*H240</f>
        <v>0.21881999999999999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140</v>
      </c>
      <c r="AT240" s="229" t="s">
        <v>135</v>
      </c>
      <c r="AU240" s="229" t="s">
        <v>89</v>
      </c>
      <c r="AY240" s="17" t="s">
        <v>133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87</v>
      </c>
      <c r="BK240" s="230">
        <f>ROUND(I240*H240,2)</f>
        <v>0</v>
      </c>
      <c r="BL240" s="17" t="s">
        <v>140</v>
      </c>
      <c r="BM240" s="229" t="s">
        <v>429</v>
      </c>
    </row>
    <row r="241" s="13" customFormat="1">
      <c r="A241" s="13"/>
      <c r="B241" s="231"/>
      <c r="C241" s="232"/>
      <c r="D241" s="233" t="s">
        <v>142</v>
      </c>
      <c r="E241" s="234" t="s">
        <v>1</v>
      </c>
      <c r="F241" s="235" t="s">
        <v>258</v>
      </c>
      <c r="G241" s="232"/>
      <c r="H241" s="234" t="s">
        <v>1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142</v>
      </c>
      <c r="AU241" s="241" t="s">
        <v>89</v>
      </c>
      <c r="AV241" s="13" t="s">
        <v>87</v>
      </c>
      <c r="AW241" s="13" t="s">
        <v>35</v>
      </c>
      <c r="AX241" s="13" t="s">
        <v>79</v>
      </c>
      <c r="AY241" s="241" t="s">
        <v>133</v>
      </c>
    </row>
    <row r="242" s="14" customFormat="1">
      <c r="A242" s="14"/>
      <c r="B242" s="242"/>
      <c r="C242" s="243"/>
      <c r="D242" s="233" t="s">
        <v>142</v>
      </c>
      <c r="E242" s="244" t="s">
        <v>1</v>
      </c>
      <c r="F242" s="245" t="s">
        <v>259</v>
      </c>
      <c r="G242" s="243"/>
      <c r="H242" s="246">
        <v>2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2" t="s">
        <v>142</v>
      </c>
      <c r="AU242" s="252" t="s">
        <v>89</v>
      </c>
      <c r="AV242" s="14" t="s">
        <v>89</v>
      </c>
      <c r="AW242" s="14" t="s">
        <v>35</v>
      </c>
      <c r="AX242" s="14" t="s">
        <v>79</v>
      </c>
      <c r="AY242" s="252" t="s">
        <v>133</v>
      </c>
    </row>
    <row r="243" s="15" customFormat="1">
      <c r="A243" s="15"/>
      <c r="B243" s="253"/>
      <c r="C243" s="254"/>
      <c r="D243" s="233" t="s">
        <v>142</v>
      </c>
      <c r="E243" s="255" t="s">
        <v>1</v>
      </c>
      <c r="F243" s="256" t="s">
        <v>146</v>
      </c>
      <c r="G243" s="254"/>
      <c r="H243" s="257">
        <v>2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3" t="s">
        <v>142</v>
      </c>
      <c r="AU243" s="263" t="s">
        <v>89</v>
      </c>
      <c r="AV243" s="15" t="s">
        <v>140</v>
      </c>
      <c r="AW243" s="15" t="s">
        <v>35</v>
      </c>
      <c r="AX243" s="15" t="s">
        <v>87</v>
      </c>
      <c r="AY243" s="263" t="s">
        <v>133</v>
      </c>
    </row>
    <row r="244" s="2" customFormat="1" ht="21.75" customHeight="1">
      <c r="A244" s="38"/>
      <c r="B244" s="39"/>
      <c r="C244" s="264" t="s">
        <v>268</v>
      </c>
      <c r="D244" s="264" t="s">
        <v>205</v>
      </c>
      <c r="E244" s="265" t="s">
        <v>269</v>
      </c>
      <c r="F244" s="266" t="s">
        <v>270</v>
      </c>
      <c r="G244" s="267" t="s">
        <v>256</v>
      </c>
      <c r="H244" s="268">
        <v>2</v>
      </c>
      <c r="I244" s="269"/>
      <c r="J244" s="270">
        <f>ROUND(I244*H244,2)</f>
        <v>0</v>
      </c>
      <c r="K244" s="266" t="s">
        <v>139</v>
      </c>
      <c r="L244" s="271"/>
      <c r="M244" s="272" t="s">
        <v>1</v>
      </c>
      <c r="N244" s="273" t="s">
        <v>44</v>
      </c>
      <c r="O244" s="91"/>
      <c r="P244" s="227">
        <f>O244*H244</f>
        <v>0</v>
      </c>
      <c r="Q244" s="227">
        <v>0.0061000000000000004</v>
      </c>
      <c r="R244" s="227">
        <f>Q244*H244</f>
        <v>0.012200000000000001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178</v>
      </c>
      <c r="AT244" s="229" t="s">
        <v>205</v>
      </c>
      <c r="AU244" s="229" t="s">
        <v>89</v>
      </c>
      <c r="AY244" s="17" t="s">
        <v>133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87</v>
      </c>
      <c r="BK244" s="230">
        <f>ROUND(I244*H244,2)</f>
        <v>0</v>
      </c>
      <c r="BL244" s="17" t="s">
        <v>140</v>
      </c>
      <c r="BM244" s="229" t="s">
        <v>430</v>
      </c>
    </row>
    <row r="245" s="2" customFormat="1" ht="33" customHeight="1">
      <c r="A245" s="38"/>
      <c r="B245" s="39"/>
      <c r="C245" s="218" t="s">
        <v>272</v>
      </c>
      <c r="D245" s="218" t="s">
        <v>135</v>
      </c>
      <c r="E245" s="219" t="s">
        <v>273</v>
      </c>
      <c r="F245" s="220" t="s">
        <v>274</v>
      </c>
      <c r="G245" s="221" t="s">
        <v>138</v>
      </c>
      <c r="H245" s="222">
        <v>10.5</v>
      </c>
      <c r="I245" s="223"/>
      <c r="J245" s="224">
        <f>ROUND(I245*H245,2)</f>
        <v>0</v>
      </c>
      <c r="K245" s="220" t="s">
        <v>139</v>
      </c>
      <c r="L245" s="44"/>
      <c r="M245" s="225" t="s">
        <v>1</v>
      </c>
      <c r="N245" s="226" t="s">
        <v>44</v>
      </c>
      <c r="O245" s="91"/>
      <c r="P245" s="227">
        <f>O245*H245</f>
        <v>0</v>
      </c>
      <c r="Q245" s="227">
        <v>0.0011999999999999999</v>
      </c>
      <c r="R245" s="227">
        <f>Q245*H245</f>
        <v>0.012599999999999998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140</v>
      </c>
      <c r="AT245" s="229" t="s">
        <v>135</v>
      </c>
      <c r="AU245" s="229" t="s">
        <v>89</v>
      </c>
      <c r="AY245" s="17" t="s">
        <v>133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87</v>
      </c>
      <c r="BK245" s="230">
        <f>ROUND(I245*H245,2)</f>
        <v>0</v>
      </c>
      <c r="BL245" s="17" t="s">
        <v>140</v>
      </c>
      <c r="BM245" s="229" t="s">
        <v>431</v>
      </c>
    </row>
    <row r="246" s="14" customFormat="1">
      <c r="A246" s="14"/>
      <c r="B246" s="242"/>
      <c r="C246" s="243"/>
      <c r="D246" s="233" t="s">
        <v>142</v>
      </c>
      <c r="E246" s="244" t="s">
        <v>1</v>
      </c>
      <c r="F246" s="245" t="s">
        <v>276</v>
      </c>
      <c r="G246" s="243"/>
      <c r="H246" s="246">
        <v>10.5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2" t="s">
        <v>142</v>
      </c>
      <c r="AU246" s="252" t="s">
        <v>89</v>
      </c>
      <c r="AV246" s="14" t="s">
        <v>89</v>
      </c>
      <c r="AW246" s="14" t="s">
        <v>35</v>
      </c>
      <c r="AX246" s="14" t="s">
        <v>79</v>
      </c>
      <c r="AY246" s="252" t="s">
        <v>133</v>
      </c>
    </row>
    <row r="247" s="15" customFormat="1">
      <c r="A247" s="15"/>
      <c r="B247" s="253"/>
      <c r="C247" s="254"/>
      <c r="D247" s="233" t="s">
        <v>142</v>
      </c>
      <c r="E247" s="255" t="s">
        <v>1</v>
      </c>
      <c r="F247" s="256" t="s">
        <v>146</v>
      </c>
      <c r="G247" s="254"/>
      <c r="H247" s="257">
        <v>10.5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3" t="s">
        <v>142</v>
      </c>
      <c r="AU247" s="263" t="s">
        <v>89</v>
      </c>
      <c r="AV247" s="15" t="s">
        <v>140</v>
      </c>
      <c r="AW247" s="15" t="s">
        <v>35</v>
      </c>
      <c r="AX247" s="15" t="s">
        <v>87</v>
      </c>
      <c r="AY247" s="263" t="s">
        <v>133</v>
      </c>
    </row>
    <row r="248" s="2" customFormat="1" ht="37.8" customHeight="1">
      <c r="A248" s="38"/>
      <c r="B248" s="39"/>
      <c r="C248" s="218" t="s">
        <v>277</v>
      </c>
      <c r="D248" s="218" t="s">
        <v>135</v>
      </c>
      <c r="E248" s="219" t="s">
        <v>278</v>
      </c>
      <c r="F248" s="220" t="s">
        <v>279</v>
      </c>
      <c r="G248" s="221" t="s">
        <v>138</v>
      </c>
      <c r="H248" s="222">
        <v>10.5</v>
      </c>
      <c r="I248" s="223"/>
      <c r="J248" s="224">
        <f>ROUND(I248*H248,2)</f>
        <v>0</v>
      </c>
      <c r="K248" s="220" t="s">
        <v>139</v>
      </c>
      <c r="L248" s="44"/>
      <c r="M248" s="225" t="s">
        <v>1</v>
      </c>
      <c r="N248" s="226" t="s">
        <v>44</v>
      </c>
      <c r="O248" s="91"/>
      <c r="P248" s="227">
        <f>O248*H248</f>
        <v>0</v>
      </c>
      <c r="Q248" s="227">
        <v>1.0000000000000001E-05</v>
      </c>
      <c r="R248" s="227">
        <f>Q248*H248</f>
        <v>0.000105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140</v>
      </c>
      <c r="AT248" s="229" t="s">
        <v>135</v>
      </c>
      <c r="AU248" s="229" t="s">
        <v>89</v>
      </c>
      <c r="AY248" s="17" t="s">
        <v>133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87</v>
      </c>
      <c r="BK248" s="230">
        <f>ROUND(I248*H248,2)</f>
        <v>0</v>
      </c>
      <c r="BL248" s="17" t="s">
        <v>140</v>
      </c>
      <c r="BM248" s="229" t="s">
        <v>432</v>
      </c>
    </row>
    <row r="249" s="14" customFormat="1">
      <c r="A249" s="14"/>
      <c r="B249" s="242"/>
      <c r="C249" s="243"/>
      <c r="D249" s="233" t="s">
        <v>142</v>
      </c>
      <c r="E249" s="244" t="s">
        <v>1</v>
      </c>
      <c r="F249" s="245" t="s">
        <v>276</v>
      </c>
      <c r="G249" s="243"/>
      <c r="H249" s="246">
        <v>10.5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2" t="s">
        <v>142</v>
      </c>
      <c r="AU249" s="252" t="s">
        <v>89</v>
      </c>
      <c r="AV249" s="14" t="s">
        <v>89</v>
      </c>
      <c r="AW249" s="14" t="s">
        <v>35</v>
      </c>
      <c r="AX249" s="14" t="s">
        <v>79</v>
      </c>
      <c r="AY249" s="252" t="s">
        <v>133</v>
      </c>
    </row>
    <row r="250" s="15" customFormat="1">
      <c r="A250" s="15"/>
      <c r="B250" s="253"/>
      <c r="C250" s="254"/>
      <c r="D250" s="233" t="s">
        <v>142</v>
      </c>
      <c r="E250" s="255" t="s">
        <v>1</v>
      </c>
      <c r="F250" s="256" t="s">
        <v>146</v>
      </c>
      <c r="G250" s="254"/>
      <c r="H250" s="257">
        <v>10.5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3" t="s">
        <v>142</v>
      </c>
      <c r="AU250" s="263" t="s">
        <v>89</v>
      </c>
      <c r="AV250" s="15" t="s">
        <v>140</v>
      </c>
      <c r="AW250" s="15" t="s">
        <v>35</v>
      </c>
      <c r="AX250" s="15" t="s">
        <v>87</v>
      </c>
      <c r="AY250" s="263" t="s">
        <v>133</v>
      </c>
    </row>
    <row r="251" s="2" customFormat="1" ht="49.05" customHeight="1">
      <c r="A251" s="38"/>
      <c r="B251" s="39"/>
      <c r="C251" s="218" t="s">
        <v>281</v>
      </c>
      <c r="D251" s="218" t="s">
        <v>135</v>
      </c>
      <c r="E251" s="219" t="s">
        <v>282</v>
      </c>
      <c r="F251" s="220" t="s">
        <v>283</v>
      </c>
      <c r="G251" s="221" t="s">
        <v>159</v>
      </c>
      <c r="H251" s="222">
        <v>17</v>
      </c>
      <c r="I251" s="223"/>
      <c r="J251" s="224">
        <f>ROUND(I251*H251,2)</f>
        <v>0</v>
      </c>
      <c r="K251" s="220" t="s">
        <v>139</v>
      </c>
      <c r="L251" s="44"/>
      <c r="M251" s="225" t="s">
        <v>1</v>
      </c>
      <c r="N251" s="226" t="s">
        <v>44</v>
      </c>
      <c r="O251" s="91"/>
      <c r="P251" s="227">
        <f>O251*H251</f>
        <v>0</v>
      </c>
      <c r="Q251" s="227">
        <v>0.2195</v>
      </c>
      <c r="R251" s="227">
        <f>Q251*H251</f>
        <v>3.7315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140</v>
      </c>
      <c r="AT251" s="229" t="s">
        <v>135</v>
      </c>
      <c r="AU251" s="229" t="s">
        <v>89</v>
      </c>
      <c r="AY251" s="17" t="s">
        <v>133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87</v>
      </c>
      <c r="BK251" s="230">
        <f>ROUND(I251*H251,2)</f>
        <v>0</v>
      </c>
      <c r="BL251" s="17" t="s">
        <v>140</v>
      </c>
      <c r="BM251" s="229" t="s">
        <v>433</v>
      </c>
    </row>
    <row r="252" s="13" customFormat="1">
      <c r="A252" s="13"/>
      <c r="B252" s="231"/>
      <c r="C252" s="232"/>
      <c r="D252" s="233" t="s">
        <v>142</v>
      </c>
      <c r="E252" s="234" t="s">
        <v>1</v>
      </c>
      <c r="F252" s="235" t="s">
        <v>150</v>
      </c>
      <c r="G252" s="232"/>
      <c r="H252" s="234" t="s">
        <v>1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142</v>
      </c>
      <c r="AU252" s="241" t="s">
        <v>89</v>
      </c>
      <c r="AV252" s="13" t="s">
        <v>87</v>
      </c>
      <c r="AW252" s="13" t="s">
        <v>35</v>
      </c>
      <c r="AX252" s="13" t="s">
        <v>79</v>
      </c>
      <c r="AY252" s="241" t="s">
        <v>133</v>
      </c>
    </row>
    <row r="253" s="14" customFormat="1">
      <c r="A253" s="14"/>
      <c r="B253" s="242"/>
      <c r="C253" s="243"/>
      <c r="D253" s="233" t="s">
        <v>142</v>
      </c>
      <c r="E253" s="244" t="s">
        <v>1</v>
      </c>
      <c r="F253" s="245" t="s">
        <v>393</v>
      </c>
      <c r="G253" s="243"/>
      <c r="H253" s="246">
        <v>5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142</v>
      </c>
      <c r="AU253" s="252" t="s">
        <v>89</v>
      </c>
      <c r="AV253" s="14" t="s">
        <v>89</v>
      </c>
      <c r="AW253" s="14" t="s">
        <v>35</v>
      </c>
      <c r="AX253" s="14" t="s">
        <v>79</v>
      </c>
      <c r="AY253" s="252" t="s">
        <v>133</v>
      </c>
    </row>
    <row r="254" s="14" customFormat="1">
      <c r="A254" s="14"/>
      <c r="B254" s="242"/>
      <c r="C254" s="243"/>
      <c r="D254" s="233" t="s">
        <v>142</v>
      </c>
      <c r="E254" s="244" t="s">
        <v>1</v>
      </c>
      <c r="F254" s="245" t="s">
        <v>394</v>
      </c>
      <c r="G254" s="243"/>
      <c r="H254" s="246">
        <v>12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2" t="s">
        <v>142</v>
      </c>
      <c r="AU254" s="252" t="s">
        <v>89</v>
      </c>
      <c r="AV254" s="14" t="s">
        <v>89</v>
      </c>
      <c r="AW254" s="14" t="s">
        <v>35</v>
      </c>
      <c r="AX254" s="14" t="s">
        <v>79</v>
      </c>
      <c r="AY254" s="252" t="s">
        <v>133</v>
      </c>
    </row>
    <row r="255" s="15" customFormat="1">
      <c r="A255" s="15"/>
      <c r="B255" s="253"/>
      <c r="C255" s="254"/>
      <c r="D255" s="233" t="s">
        <v>142</v>
      </c>
      <c r="E255" s="255" t="s">
        <v>1</v>
      </c>
      <c r="F255" s="256" t="s">
        <v>146</v>
      </c>
      <c r="G255" s="254"/>
      <c r="H255" s="257">
        <v>17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3" t="s">
        <v>142</v>
      </c>
      <c r="AU255" s="263" t="s">
        <v>89</v>
      </c>
      <c r="AV255" s="15" t="s">
        <v>140</v>
      </c>
      <c r="AW255" s="15" t="s">
        <v>35</v>
      </c>
      <c r="AX255" s="15" t="s">
        <v>87</v>
      </c>
      <c r="AY255" s="263" t="s">
        <v>133</v>
      </c>
    </row>
    <row r="256" s="2" customFormat="1" ht="16.5" customHeight="1">
      <c r="A256" s="38"/>
      <c r="B256" s="39"/>
      <c r="C256" s="264" t="s">
        <v>285</v>
      </c>
      <c r="D256" s="264" t="s">
        <v>205</v>
      </c>
      <c r="E256" s="265" t="s">
        <v>286</v>
      </c>
      <c r="F256" s="266" t="s">
        <v>287</v>
      </c>
      <c r="G256" s="267" t="s">
        <v>159</v>
      </c>
      <c r="H256" s="268">
        <v>11</v>
      </c>
      <c r="I256" s="269"/>
      <c r="J256" s="270">
        <f>ROUND(I256*H256,2)</f>
        <v>0</v>
      </c>
      <c r="K256" s="266" t="s">
        <v>139</v>
      </c>
      <c r="L256" s="271"/>
      <c r="M256" s="272" t="s">
        <v>1</v>
      </c>
      <c r="N256" s="273" t="s">
        <v>44</v>
      </c>
      <c r="O256" s="91"/>
      <c r="P256" s="227">
        <f>O256*H256</f>
        <v>0</v>
      </c>
      <c r="Q256" s="227">
        <v>0.080000000000000002</v>
      </c>
      <c r="R256" s="227">
        <f>Q256*H256</f>
        <v>0.88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178</v>
      </c>
      <c r="AT256" s="229" t="s">
        <v>205</v>
      </c>
      <c r="AU256" s="229" t="s">
        <v>89</v>
      </c>
      <c r="AY256" s="17" t="s">
        <v>133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87</v>
      </c>
      <c r="BK256" s="230">
        <f>ROUND(I256*H256,2)</f>
        <v>0</v>
      </c>
      <c r="BL256" s="17" t="s">
        <v>140</v>
      </c>
      <c r="BM256" s="229" t="s">
        <v>434</v>
      </c>
    </row>
    <row r="257" s="14" customFormat="1">
      <c r="A257" s="14"/>
      <c r="B257" s="242"/>
      <c r="C257" s="243"/>
      <c r="D257" s="233" t="s">
        <v>142</v>
      </c>
      <c r="E257" s="244" t="s">
        <v>1</v>
      </c>
      <c r="F257" s="245" t="s">
        <v>435</v>
      </c>
      <c r="G257" s="243"/>
      <c r="H257" s="246">
        <v>11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2" t="s">
        <v>142</v>
      </c>
      <c r="AU257" s="252" t="s">
        <v>89</v>
      </c>
      <c r="AV257" s="14" t="s">
        <v>89</v>
      </c>
      <c r="AW257" s="14" t="s">
        <v>35</v>
      </c>
      <c r="AX257" s="14" t="s">
        <v>79</v>
      </c>
      <c r="AY257" s="252" t="s">
        <v>133</v>
      </c>
    </row>
    <row r="258" s="15" customFormat="1">
      <c r="A258" s="15"/>
      <c r="B258" s="253"/>
      <c r="C258" s="254"/>
      <c r="D258" s="233" t="s">
        <v>142</v>
      </c>
      <c r="E258" s="255" t="s">
        <v>1</v>
      </c>
      <c r="F258" s="256" t="s">
        <v>146</v>
      </c>
      <c r="G258" s="254"/>
      <c r="H258" s="257">
        <v>11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3" t="s">
        <v>142</v>
      </c>
      <c r="AU258" s="263" t="s">
        <v>89</v>
      </c>
      <c r="AV258" s="15" t="s">
        <v>140</v>
      </c>
      <c r="AW258" s="15" t="s">
        <v>35</v>
      </c>
      <c r="AX258" s="15" t="s">
        <v>87</v>
      </c>
      <c r="AY258" s="263" t="s">
        <v>133</v>
      </c>
    </row>
    <row r="259" s="2" customFormat="1" ht="24.15" customHeight="1">
      <c r="A259" s="38"/>
      <c r="B259" s="39"/>
      <c r="C259" s="264" t="s">
        <v>290</v>
      </c>
      <c r="D259" s="264" t="s">
        <v>205</v>
      </c>
      <c r="E259" s="265" t="s">
        <v>291</v>
      </c>
      <c r="F259" s="266" t="s">
        <v>292</v>
      </c>
      <c r="G259" s="267" t="s">
        <v>159</v>
      </c>
      <c r="H259" s="268">
        <v>6</v>
      </c>
      <c r="I259" s="269"/>
      <c r="J259" s="270">
        <f>ROUND(I259*H259,2)</f>
        <v>0</v>
      </c>
      <c r="K259" s="266" t="s">
        <v>139</v>
      </c>
      <c r="L259" s="271"/>
      <c r="M259" s="272" t="s">
        <v>1</v>
      </c>
      <c r="N259" s="273" t="s">
        <v>44</v>
      </c>
      <c r="O259" s="91"/>
      <c r="P259" s="227">
        <f>O259*H259</f>
        <v>0</v>
      </c>
      <c r="Q259" s="227">
        <v>0.048300000000000003</v>
      </c>
      <c r="R259" s="227">
        <f>Q259*H259</f>
        <v>0.2898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178</v>
      </c>
      <c r="AT259" s="229" t="s">
        <v>205</v>
      </c>
      <c r="AU259" s="229" t="s">
        <v>89</v>
      </c>
      <c r="AY259" s="17" t="s">
        <v>133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87</v>
      </c>
      <c r="BK259" s="230">
        <f>ROUND(I259*H259,2)</f>
        <v>0</v>
      </c>
      <c r="BL259" s="17" t="s">
        <v>140</v>
      </c>
      <c r="BM259" s="229" t="s">
        <v>436</v>
      </c>
    </row>
    <row r="260" s="14" customFormat="1">
      <c r="A260" s="14"/>
      <c r="B260" s="242"/>
      <c r="C260" s="243"/>
      <c r="D260" s="233" t="s">
        <v>142</v>
      </c>
      <c r="E260" s="244" t="s">
        <v>1</v>
      </c>
      <c r="F260" s="245" t="s">
        <v>294</v>
      </c>
      <c r="G260" s="243"/>
      <c r="H260" s="246">
        <v>6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2" t="s">
        <v>142</v>
      </c>
      <c r="AU260" s="252" t="s">
        <v>89</v>
      </c>
      <c r="AV260" s="14" t="s">
        <v>89</v>
      </c>
      <c r="AW260" s="14" t="s">
        <v>35</v>
      </c>
      <c r="AX260" s="14" t="s">
        <v>79</v>
      </c>
      <c r="AY260" s="252" t="s">
        <v>133</v>
      </c>
    </row>
    <row r="261" s="15" customFormat="1">
      <c r="A261" s="15"/>
      <c r="B261" s="253"/>
      <c r="C261" s="254"/>
      <c r="D261" s="233" t="s">
        <v>142</v>
      </c>
      <c r="E261" s="255" t="s">
        <v>1</v>
      </c>
      <c r="F261" s="256" t="s">
        <v>146</v>
      </c>
      <c r="G261" s="254"/>
      <c r="H261" s="257">
        <v>6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3" t="s">
        <v>142</v>
      </c>
      <c r="AU261" s="263" t="s">
        <v>89</v>
      </c>
      <c r="AV261" s="15" t="s">
        <v>140</v>
      </c>
      <c r="AW261" s="15" t="s">
        <v>35</v>
      </c>
      <c r="AX261" s="15" t="s">
        <v>87</v>
      </c>
      <c r="AY261" s="263" t="s">
        <v>133</v>
      </c>
    </row>
    <row r="262" s="2" customFormat="1" ht="49.05" customHeight="1">
      <c r="A262" s="38"/>
      <c r="B262" s="39"/>
      <c r="C262" s="218" t="s">
        <v>295</v>
      </c>
      <c r="D262" s="218" t="s">
        <v>135</v>
      </c>
      <c r="E262" s="219" t="s">
        <v>296</v>
      </c>
      <c r="F262" s="220" t="s">
        <v>297</v>
      </c>
      <c r="G262" s="221" t="s">
        <v>159</v>
      </c>
      <c r="H262" s="222">
        <v>30.199999999999999</v>
      </c>
      <c r="I262" s="223"/>
      <c r="J262" s="224">
        <f>ROUND(I262*H262,2)</f>
        <v>0</v>
      </c>
      <c r="K262" s="220" t="s">
        <v>139</v>
      </c>
      <c r="L262" s="44"/>
      <c r="M262" s="225" t="s">
        <v>1</v>
      </c>
      <c r="N262" s="226" t="s">
        <v>44</v>
      </c>
      <c r="O262" s="91"/>
      <c r="P262" s="227">
        <f>O262*H262</f>
        <v>0</v>
      </c>
      <c r="Q262" s="227">
        <v>0.18292</v>
      </c>
      <c r="R262" s="227">
        <f>Q262*H262</f>
        <v>5.524184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140</v>
      </c>
      <c r="AT262" s="229" t="s">
        <v>135</v>
      </c>
      <c r="AU262" s="229" t="s">
        <v>89</v>
      </c>
      <c r="AY262" s="17" t="s">
        <v>133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87</v>
      </c>
      <c r="BK262" s="230">
        <f>ROUND(I262*H262,2)</f>
        <v>0</v>
      </c>
      <c r="BL262" s="17" t="s">
        <v>140</v>
      </c>
      <c r="BM262" s="229" t="s">
        <v>437</v>
      </c>
    </row>
    <row r="263" s="14" customFormat="1">
      <c r="A263" s="14"/>
      <c r="B263" s="242"/>
      <c r="C263" s="243"/>
      <c r="D263" s="233" t="s">
        <v>142</v>
      </c>
      <c r="E263" s="244" t="s">
        <v>1</v>
      </c>
      <c r="F263" s="245" t="s">
        <v>438</v>
      </c>
      <c r="G263" s="243"/>
      <c r="H263" s="246">
        <v>8.5999999999999996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2" t="s">
        <v>142</v>
      </c>
      <c r="AU263" s="252" t="s">
        <v>89</v>
      </c>
      <c r="AV263" s="14" t="s">
        <v>89</v>
      </c>
      <c r="AW263" s="14" t="s">
        <v>35</v>
      </c>
      <c r="AX263" s="14" t="s">
        <v>79</v>
      </c>
      <c r="AY263" s="252" t="s">
        <v>133</v>
      </c>
    </row>
    <row r="264" s="14" customFormat="1">
      <c r="A264" s="14"/>
      <c r="B264" s="242"/>
      <c r="C264" s="243"/>
      <c r="D264" s="233" t="s">
        <v>142</v>
      </c>
      <c r="E264" s="244" t="s">
        <v>1</v>
      </c>
      <c r="F264" s="245" t="s">
        <v>439</v>
      </c>
      <c r="G264" s="243"/>
      <c r="H264" s="246">
        <v>21.600000000000001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2" t="s">
        <v>142</v>
      </c>
      <c r="AU264" s="252" t="s">
        <v>89</v>
      </c>
      <c r="AV264" s="14" t="s">
        <v>89</v>
      </c>
      <c r="AW264" s="14" t="s">
        <v>35</v>
      </c>
      <c r="AX264" s="14" t="s">
        <v>79</v>
      </c>
      <c r="AY264" s="252" t="s">
        <v>133</v>
      </c>
    </row>
    <row r="265" s="15" customFormat="1">
      <c r="A265" s="15"/>
      <c r="B265" s="253"/>
      <c r="C265" s="254"/>
      <c r="D265" s="233" t="s">
        <v>142</v>
      </c>
      <c r="E265" s="255" t="s">
        <v>1</v>
      </c>
      <c r="F265" s="256" t="s">
        <v>146</v>
      </c>
      <c r="G265" s="254"/>
      <c r="H265" s="257">
        <v>30.200000000000003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3" t="s">
        <v>142</v>
      </c>
      <c r="AU265" s="263" t="s">
        <v>89</v>
      </c>
      <c r="AV265" s="15" t="s">
        <v>140</v>
      </c>
      <c r="AW265" s="15" t="s">
        <v>35</v>
      </c>
      <c r="AX265" s="15" t="s">
        <v>87</v>
      </c>
      <c r="AY265" s="263" t="s">
        <v>133</v>
      </c>
    </row>
    <row r="266" s="2" customFormat="1" ht="16.5" customHeight="1">
      <c r="A266" s="38"/>
      <c r="B266" s="39"/>
      <c r="C266" s="264" t="s">
        <v>301</v>
      </c>
      <c r="D266" s="264" t="s">
        <v>205</v>
      </c>
      <c r="E266" s="265" t="s">
        <v>302</v>
      </c>
      <c r="F266" s="266" t="s">
        <v>303</v>
      </c>
      <c r="G266" s="267" t="s">
        <v>159</v>
      </c>
      <c r="H266" s="268">
        <v>30.803999999999998</v>
      </c>
      <c r="I266" s="269"/>
      <c r="J266" s="270">
        <f>ROUND(I266*H266,2)</f>
        <v>0</v>
      </c>
      <c r="K266" s="266" t="s">
        <v>139</v>
      </c>
      <c r="L266" s="271"/>
      <c r="M266" s="272" t="s">
        <v>1</v>
      </c>
      <c r="N266" s="273" t="s">
        <v>44</v>
      </c>
      <c r="O266" s="91"/>
      <c r="P266" s="227">
        <f>O266*H266</f>
        <v>0</v>
      </c>
      <c r="Q266" s="227">
        <v>0.056120000000000003</v>
      </c>
      <c r="R266" s="227">
        <f>Q266*H266</f>
        <v>1.72872048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178</v>
      </c>
      <c r="AT266" s="229" t="s">
        <v>205</v>
      </c>
      <c r="AU266" s="229" t="s">
        <v>89</v>
      </c>
      <c r="AY266" s="17" t="s">
        <v>133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87</v>
      </c>
      <c r="BK266" s="230">
        <f>ROUND(I266*H266,2)</f>
        <v>0</v>
      </c>
      <c r="BL266" s="17" t="s">
        <v>140</v>
      </c>
      <c r="BM266" s="229" t="s">
        <v>440</v>
      </c>
    </row>
    <row r="267" s="14" customFormat="1">
      <c r="A267" s="14"/>
      <c r="B267" s="242"/>
      <c r="C267" s="243"/>
      <c r="D267" s="233" t="s">
        <v>142</v>
      </c>
      <c r="E267" s="243"/>
      <c r="F267" s="245" t="s">
        <v>441</v>
      </c>
      <c r="G267" s="243"/>
      <c r="H267" s="246">
        <v>30.803999999999998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2" t="s">
        <v>142</v>
      </c>
      <c r="AU267" s="252" t="s">
        <v>89</v>
      </c>
      <c r="AV267" s="14" t="s">
        <v>89</v>
      </c>
      <c r="AW267" s="14" t="s">
        <v>4</v>
      </c>
      <c r="AX267" s="14" t="s">
        <v>87</v>
      </c>
      <c r="AY267" s="252" t="s">
        <v>133</v>
      </c>
    </row>
    <row r="268" s="2" customFormat="1" ht="33" customHeight="1">
      <c r="A268" s="38"/>
      <c r="B268" s="39"/>
      <c r="C268" s="218" t="s">
        <v>306</v>
      </c>
      <c r="D268" s="218" t="s">
        <v>135</v>
      </c>
      <c r="E268" s="219" t="s">
        <v>307</v>
      </c>
      <c r="F268" s="220" t="s">
        <v>308</v>
      </c>
      <c r="G268" s="221" t="s">
        <v>138</v>
      </c>
      <c r="H268" s="222">
        <v>10.5</v>
      </c>
      <c r="I268" s="223"/>
      <c r="J268" s="224">
        <f>ROUND(I268*H268,2)</f>
        <v>0</v>
      </c>
      <c r="K268" s="220" t="s">
        <v>139</v>
      </c>
      <c r="L268" s="44"/>
      <c r="M268" s="225" t="s">
        <v>1</v>
      </c>
      <c r="N268" s="226" t="s">
        <v>44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0.01</v>
      </c>
      <c r="T268" s="228">
        <f>S268*H268</f>
        <v>0.105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140</v>
      </c>
      <c r="AT268" s="229" t="s">
        <v>135</v>
      </c>
      <c r="AU268" s="229" t="s">
        <v>89</v>
      </c>
      <c r="AY268" s="17" t="s">
        <v>133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87</v>
      </c>
      <c r="BK268" s="230">
        <f>ROUND(I268*H268,2)</f>
        <v>0</v>
      </c>
      <c r="BL268" s="17" t="s">
        <v>140</v>
      </c>
      <c r="BM268" s="229" t="s">
        <v>442</v>
      </c>
    </row>
    <row r="269" s="14" customFormat="1">
      <c r="A269" s="14"/>
      <c r="B269" s="242"/>
      <c r="C269" s="243"/>
      <c r="D269" s="233" t="s">
        <v>142</v>
      </c>
      <c r="E269" s="244" t="s">
        <v>1</v>
      </c>
      <c r="F269" s="245" t="s">
        <v>276</v>
      </c>
      <c r="G269" s="243"/>
      <c r="H269" s="246">
        <v>10.5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2" t="s">
        <v>142</v>
      </c>
      <c r="AU269" s="252" t="s">
        <v>89</v>
      </c>
      <c r="AV269" s="14" t="s">
        <v>89</v>
      </c>
      <c r="AW269" s="14" t="s">
        <v>35</v>
      </c>
      <c r="AX269" s="14" t="s">
        <v>79</v>
      </c>
      <c r="AY269" s="252" t="s">
        <v>133</v>
      </c>
    </row>
    <row r="270" s="15" customFormat="1">
      <c r="A270" s="15"/>
      <c r="B270" s="253"/>
      <c r="C270" s="254"/>
      <c r="D270" s="233" t="s">
        <v>142</v>
      </c>
      <c r="E270" s="255" t="s">
        <v>1</v>
      </c>
      <c r="F270" s="256" t="s">
        <v>146</v>
      </c>
      <c r="G270" s="254"/>
      <c r="H270" s="257">
        <v>10.5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3" t="s">
        <v>142</v>
      </c>
      <c r="AU270" s="263" t="s">
        <v>89</v>
      </c>
      <c r="AV270" s="15" t="s">
        <v>140</v>
      </c>
      <c r="AW270" s="15" t="s">
        <v>35</v>
      </c>
      <c r="AX270" s="15" t="s">
        <v>87</v>
      </c>
      <c r="AY270" s="263" t="s">
        <v>133</v>
      </c>
    </row>
    <row r="271" s="2" customFormat="1" ht="62.7" customHeight="1">
      <c r="A271" s="38"/>
      <c r="B271" s="39"/>
      <c r="C271" s="218" t="s">
        <v>310</v>
      </c>
      <c r="D271" s="218" t="s">
        <v>135</v>
      </c>
      <c r="E271" s="219" t="s">
        <v>311</v>
      </c>
      <c r="F271" s="220" t="s">
        <v>312</v>
      </c>
      <c r="G271" s="221" t="s">
        <v>138</v>
      </c>
      <c r="H271" s="222">
        <v>10.5</v>
      </c>
      <c r="I271" s="223"/>
      <c r="J271" s="224">
        <f>ROUND(I271*H271,2)</f>
        <v>0</v>
      </c>
      <c r="K271" s="220" t="s">
        <v>139</v>
      </c>
      <c r="L271" s="44"/>
      <c r="M271" s="225" t="s">
        <v>1</v>
      </c>
      <c r="N271" s="226" t="s">
        <v>44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0.02</v>
      </c>
      <c r="T271" s="228">
        <f>S271*H271</f>
        <v>0.20999999999999999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140</v>
      </c>
      <c r="AT271" s="229" t="s">
        <v>135</v>
      </c>
      <c r="AU271" s="229" t="s">
        <v>89</v>
      </c>
      <c r="AY271" s="17" t="s">
        <v>133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87</v>
      </c>
      <c r="BK271" s="230">
        <f>ROUND(I271*H271,2)</f>
        <v>0</v>
      </c>
      <c r="BL271" s="17" t="s">
        <v>140</v>
      </c>
      <c r="BM271" s="229" t="s">
        <v>443</v>
      </c>
    </row>
    <row r="272" s="14" customFormat="1">
      <c r="A272" s="14"/>
      <c r="B272" s="242"/>
      <c r="C272" s="243"/>
      <c r="D272" s="233" t="s">
        <v>142</v>
      </c>
      <c r="E272" s="244" t="s">
        <v>1</v>
      </c>
      <c r="F272" s="245" t="s">
        <v>276</v>
      </c>
      <c r="G272" s="243"/>
      <c r="H272" s="246">
        <v>10.5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2" t="s">
        <v>142</v>
      </c>
      <c r="AU272" s="252" t="s">
        <v>89</v>
      </c>
      <c r="AV272" s="14" t="s">
        <v>89</v>
      </c>
      <c r="AW272" s="14" t="s">
        <v>35</v>
      </c>
      <c r="AX272" s="14" t="s">
        <v>79</v>
      </c>
      <c r="AY272" s="252" t="s">
        <v>133</v>
      </c>
    </row>
    <row r="273" s="15" customFormat="1">
      <c r="A273" s="15"/>
      <c r="B273" s="253"/>
      <c r="C273" s="254"/>
      <c r="D273" s="233" t="s">
        <v>142</v>
      </c>
      <c r="E273" s="255" t="s">
        <v>1</v>
      </c>
      <c r="F273" s="256" t="s">
        <v>146</v>
      </c>
      <c r="G273" s="254"/>
      <c r="H273" s="257">
        <v>10.5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3" t="s">
        <v>142</v>
      </c>
      <c r="AU273" s="263" t="s">
        <v>89</v>
      </c>
      <c r="AV273" s="15" t="s">
        <v>140</v>
      </c>
      <c r="AW273" s="15" t="s">
        <v>35</v>
      </c>
      <c r="AX273" s="15" t="s">
        <v>87</v>
      </c>
      <c r="AY273" s="263" t="s">
        <v>133</v>
      </c>
    </row>
    <row r="274" s="12" customFormat="1" ht="22.8" customHeight="1">
      <c r="A274" s="12"/>
      <c r="B274" s="202"/>
      <c r="C274" s="203"/>
      <c r="D274" s="204" t="s">
        <v>78</v>
      </c>
      <c r="E274" s="216" t="s">
        <v>314</v>
      </c>
      <c r="F274" s="216" t="s">
        <v>315</v>
      </c>
      <c r="G274" s="203"/>
      <c r="H274" s="203"/>
      <c r="I274" s="206"/>
      <c r="J274" s="217">
        <f>BK274</f>
        <v>0</v>
      </c>
      <c r="K274" s="203"/>
      <c r="L274" s="208"/>
      <c r="M274" s="209"/>
      <c r="N274" s="210"/>
      <c r="O274" s="210"/>
      <c r="P274" s="211">
        <f>SUM(P275:P294)</f>
        <v>0</v>
      </c>
      <c r="Q274" s="210"/>
      <c r="R274" s="211">
        <f>SUM(R275:R294)</f>
        <v>0</v>
      </c>
      <c r="S274" s="210"/>
      <c r="T274" s="212">
        <f>SUM(T275:T294)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3" t="s">
        <v>87</v>
      </c>
      <c r="AT274" s="214" t="s">
        <v>78</v>
      </c>
      <c r="AU274" s="214" t="s">
        <v>87</v>
      </c>
      <c r="AY274" s="213" t="s">
        <v>133</v>
      </c>
      <c r="BK274" s="215">
        <f>SUM(BK275:BK294)</f>
        <v>0</v>
      </c>
    </row>
    <row r="275" s="2" customFormat="1" ht="37.8" customHeight="1">
      <c r="A275" s="38"/>
      <c r="B275" s="39"/>
      <c r="C275" s="218" t="s">
        <v>316</v>
      </c>
      <c r="D275" s="218" t="s">
        <v>135</v>
      </c>
      <c r="E275" s="219" t="s">
        <v>317</v>
      </c>
      <c r="F275" s="220" t="s">
        <v>318</v>
      </c>
      <c r="G275" s="221" t="s">
        <v>189</v>
      </c>
      <c r="H275" s="222">
        <v>6.2889999999999997</v>
      </c>
      <c r="I275" s="223"/>
      <c r="J275" s="224">
        <f>ROUND(I275*H275,2)</f>
        <v>0</v>
      </c>
      <c r="K275" s="220" t="s">
        <v>139</v>
      </c>
      <c r="L275" s="44"/>
      <c r="M275" s="225" t="s">
        <v>1</v>
      </c>
      <c r="N275" s="226" t="s">
        <v>44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140</v>
      </c>
      <c r="AT275" s="229" t="s">
        <v>135</v>
      </c>
      <c r="AU275" s="229" t="s">
        <v>89</v>
      </c>
      <c r="AY275" s="17" t="s">
        <v>133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87</v>
      </c>
      <c r="BK275" s="230">
        <f>ROUND(I275*H275,2)</f>
        <v>0</v>
      </c>
      <c r="BL275" s="17" t="s">
        <v>140</v>
      </c>
      <c r="BM275" s="229" t="s">
        <v>444</v>
      </c>
    </row>
    <row r="276" s="14" customFormat="1">
      <c r="A276" s="14"/>
      <c r="B276" s="242"/>
      <c r="C276" s="243"/>
      <c r="D276" s="233" t="s">
        <v>142</v>
      </c>
      <c r="E276" s="244" t="s">
        <v>1</v>
      </c>
      <c r="F276" s="245" t="s">
        <v>445</v>
      </c>
      <c r="G276" s="243"/>
      <c r="H276" s="246">
        <v>6.2889999999999997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2" t="s">
        <v>142</v>
      </c>
      <c r="AU276" s="252" t="s">
        <v>89</v>
      </c>
      <c r="AV276" s="14" t="s">
        <v>89</v>
      </c>
      <c r="AW276" s="14" t="s">
        <v>35</v>
      </c>
      <c r="AX276" s="14" t="s">
        <v>79</v>
      </c>
      <c r="AY276" s="252" t="s">
        <v>133</v>
      </c>
    </row>
    <row r="277" s="15" customFormat="1">
      <c r="A277" s="15"/>
      <c r="B277" s="253"/>
      <c r="C277" s="254"/>
      <c r="D277" s="233" t="s">
        <v>142</v>
      </c>
      <c r="E277" s="255" t="s">
        <v>1</v>
      </c>
      <c r="F277" s="256" t="s">
        <v>146</v>
      </c>
      <c r="G277" s="254"/>
      <c r="H277" s="257">
        <v>6.2889999999999997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3" t="s">
        <v>142</v>
      </c>
      <c r="AU277" s="263" t="s">
        <v>89</v>
      </c>
      <c r="AV277" s="15" t="s">
        <v>140</v>
      </c>
      <c r="AW277" s="15" t="s">
        <v>35</v>
      </c>
      <c r="AX277" s="15" t="s">
        <v>87</v>
      </c>
      <c r="AY277" s="263" t="s">
        <v>133</v>
      </c>
    </row>
    <row r="278" s="2" customFormat="1" ht="49.05" customHeight="1">
      <c r="A278" s="38"/>
      <c r="B278" s="39"/>
      <c r="C278" s="218" t="s">
        <v>321</v>
      </c>
      <c r="D278" s="218" t="s">
        <v>135</v>
      </c>
      <c r="E278" s="219" t="s">
        <v>322</v>
      </c>
      <c r="F278" s="220" t="s">
        <v>323</v>
      </c>
      <c r="G278" s="221" t="s">
        <v>189</v>
      </c>
      <c r="H278" s="222">
        <v>31.445</v>
      </c>
      <c r="I278" s="223"/>
      <c r="J278" s="224">
        <f>ROUND(I278*H278,2)</f>
        <v>0</v>
      </c>
      <c r="K278" s="220" t="s">
        <v>139</v>
      </c>
      <c r="L278" s="44"/>
      <c r="M278" s="225" t="s">
        <v>1</v>
      </c>
      <c r="N278" s="226" t="s">
        <v>44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140</v>
      </c>
      <c r="AT278" s="229" t="s">
        <v>135</v>
      </c>
      <c r="AU278" s="229" t="s">
        <v>89</v>
      </c>
      <c r="AY278" s="17" t="s">
        <v>133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87</v>
      </c>
      <c r="BK278" s="230">
        <f>ROUND(I278*H278,2)</f>
        <v>0</v>
      </c>
      <c r="BL278" s="17" t="s">
        <v>140</v>
      </c>
      <c r="BM278" s="229" t="s">
        <v>446</v>
      </c>
    </row>
    <row r="279" s="14" customFormat="1">
      <c r="A279" s="14"/>
      <c r="B279" s="242"/>
      <c r="C279" s="243"/>
      <c r="D279" s="233" t="s">
        <v>142</v>
      </c>
      <c r="E279" s="244" t="s">
        <v>1</v>
      </c>
      <c r="F279" s="245" t="s">
        <v>445</v>
      </c>
      <c r="G279" s="243"/>
      <c r="H279" s="246">
        <v>6.2889999999999997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2" t="s">
        <v>142</v>
      </c>
      <c r="AU279" s="252" t="s">
        <v>89</v>
      </c>
      <c r="AV279" s="14" t="s">
        <v>89</v>
      </c>
      <c r="AW279" s="14" t="s">
        <v>35</v>
      </c>
      <c r="AX279" s="14" t="s">
        <v>79</v>
      </c>
      <c r="AY279" s="252" t="s">
        <v>133</v>
      </c>
    </row>
    <row r="280" s="15" customFormat="1">
      <c r="A280" s="15"/>
      <c r="B280" s="253"/>
      <c r="C280" s="254"/>
      <c r="D280" s="233" t="s">
        <v>142</v>
      </c>
      <c r="E280" s="255" t="s">
        <v>1</v>
      </c>
      <c r="F280" s="256" t="s">
        <v>146</v>
      </c>
      <c r="G280" s="254"/>
      <c r="H280" s="257">
        <v>6.2889999999999997</v>
      </c>
      <c r="I280" s="258"/>
      <c r="J280" s="254"/>
      <c r="K280" s="254"/>
      <c r="L280" s="259"/>
      <c r="M280" s="260"/>
      <c r="N280" s="261"/>
      <c r="O280" s="261"/>
      <c r="P280" s="261"/>
      <c r="Q280" s="261"/>
      <c r="R280" s="261"/>
      <c r="S280" s="261"/>
      <c r="T280" s="262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3" t="s">
        <v>142</v>
      </c>
      <c r="AU280" s="263" t="s">
        <v>89</v>
      </c>
      <c r="AV280" s="15" t="s">
        <v>140</v>
      </c>
      <c r="AW280" s="15" t="s">
        <v>35</v>
      </c>
      <c r="AX280" s="15" t="s">
        <v>87</v>
      </c>
      <c r="AY280" s="263" t="s">
        <v>133</v>
      </c>
    </row>
    <row r="281" s="14" customFormat="1">
      <c r="A281" s="14"/>
      <c r="B281" s="242"/>
      <c r="C281" s="243"/>
      <c r="D281" s="233" t="s">
        <v>142</v>
      </c>
      <c r="E281" s="243"/>
      <c r="F281" s="245" t="s">
        <v>447</v>
      </c>
      <c r="G281" s="243"/>
      <c r="H281" s="246">
        <v>31.445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2" t="s">
        <v>142</v>
      </c>
      <c r="AU281" s="252" t="s">
        <v>89</v>
      </c>
      <c r="AV281" s="14" t="s">
        <v>89</v>
      </c>
      <c r="AW281" s="14" t="s">
        <v>4</v>
      </c>
      <c r="AX281" s="14" t="s">
        <v>87</v>
      </c>
      <c r="AY281" s="252" t="s">
        <v>133</v>
      </c>
    </row>
    <row r="282" s="2" customFormat="1" ht="37.8" customHeight="1">
      <c r="A282" s="38"/>
      <c r="B282" s="39"/>
      <c r="C282" s="218" t="s">
        <v>326</v>
      </c>
      <c r="D282" s="218" t="s">
        <v>135</v>
      </c>
      <c r="E282" s="219" t="s">
        <v>327</v>
      </c>
      <c r="F282" s="220" t="s">
        <v>328</v>
      </c>
      <c r="G282" s="221" t="s">
        <v>189</v>
      </c>
      <c r="H282" s="222">
        <v>15.542999999999999</v>
      </c>
      <c r="I282" s="223"/>
      <c r="J282" s="224">
        <f>ROUND(I282*H282,2)</f>
        <v>0</v>
      </c>
      <c r="K282" s="220" t="s">
        <v>139</v>
      </c>
      <c r="L282" s="44"/>
      <c r="M282" s="225" t="s">
        <v>1</v>
      </c>
      <c r="N282" s="226" t="s">
        <v>44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140</v>
      </c>
      <c r="AT282" s="229" t="s">
        <v>135</v>
      </c>
      <c r="AU282" s="229" t="s">
        <v>89</v>
      </c>
      <c r="AY282" s="17" t="s">
        <v>133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87</v>
      </c>
      <c r="BK282" s="230">
        <f>ROUND(I282*H282,2)</f>
        <v>0</v>
      </c>
      <c r="BL282" s="17" t="s">
        <v>140</v>
      </c>
      <c r="BM282" s="229" t="s">
        <v>448</v>
      </c>
    </row>
    <row r="283" s="14" customFormat="1">
      <c r="A283" s="14"/>
      <c r="B283" s="242"/>
      <c r="C283" s="243"/>
      <c r="D283" s="233" t="s">
        <v>142</v>
      </c>
      <c r="E283" s="244" t="s">
        <v>1</v>
      </c>
      <c r="F283" s="245" t="s">
        <v>449</v>
      </c>
      <c r="G283" s="243"/>
      <c r="H283" s="246">
        <v>15.542999999999999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2" t="s">
        <v>142</v>
      </c>
      <c r="AU283" s="252" t="s">
        <v>89</v>
      </c>
      <c r="AV283" s="14" t="s">
        <v>89</v>
      </c>
      <c r="AW283" s="14" t="s">
        <v>35</v>
      </c>
      <c r="AX283" s="14" t="s">
        <v>79</v>
      </c>
      <c r="AY283" s="252" t="s">
        <v>133</v>
      </c>
    </row>
    <row r="284" s="15" customFormat="1">
      <c r="A284" s="15"/>
      <c r="B284" s="253"/>
      <c r="C284" s="254"/>
      <c r="D284" s="233" t="s">
        <v>142</v>
      </c>
      <c r="E284" s="255" t="s">
        <v>1</v>
      </c>
      <c r="F284" s="256" t="s">
        <v>146</v>
      </c>
      <c r="G284" s="254"/>
      <c r="H284" s="257">
        <v>15.542999999999999</v>
      </c>
      <c r="I284" s="258"/>
      <c r="J284" s="254"/>
      <c r="K284" s="254"/>
      <c r="L284" s="259"/>
      <c r="M284" s="260"/>
      <c r="N284" s="261"/>
      <c r="O284" s="261"/>
      <c r="P284" s="261"/>
      <c r="Q284" s="261"/>
      <c r="R284" s="261"/>
      <c r="S284" s="261"/>
      <c r="T284" s="262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3" t="s">
        <v>142</v>
      </c>
      <c r="AU284" s="263" t="s">
        <v>89</v>
      </c>
      <c r="AV284" s="15" t="s">
        <v>140</v>
      </c>
      <c r="AW284" s="15" t="s">
        <v>35</v>
      </c>
      <c r="AX284" s="15" t="s">
        <v>87</v>
      </c>
      <c r="AY284" s="263" t="s">
        <v>133</v>
      </c>
    </row>
    <row r="285" s="2" customFormat="1" ht="49.05" customHeight="1">
      <c r="A285" s="38"/>
      <c r="B285" s="39"/>
      <c r="C285" s="218" t="s">
        <v>331</v>
      </c>
      <c r="D285" s="218" t="s">
        <v>135</v>
      </c>
      <c r="E285" s="219" t="s">
        <v>332</v>
      </c>
      <c r="F285" s="220" t="s">
        <v>333</v>
      </c>
      <c r="G285" s="221" t="s">
        <v>189</v>
      </c>
      <c r="H285" s="222">
        <v>77.715000000000003</v>
      </c>
      <c r="I285" s="223"/>
      <c r="J285" s="224">
        <f>ROUND(I285*H285,2)</f>
        <v>0</v>
      </c>
      <c r="K285" s="220" t="s">
        <v>139</v>
      </c>
      <c r="L285" s="44"/>
      <c r="M285" s="225" t="s">
        <v>1</v>
      </c>
      <c r="N285" s="226" t="s">
        <v>44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140</v>
      </c>
      <c r="AT285" s="229" t="s">
        <v>135</v>
      </c>
      <c r="AU285" s="229" t="s">
        <v>89</v>
      </c>
      <c r="AY285" s="17" t="s">
        <v>133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87</v>
      </c>
      <c r="BK285" s="230">
        <f>ROUND(I285*H285,2)</f>
        <v>0</v>
      </c>
      <c r="BL285" s="17" t="s">
        <v>140</v>
      </c>
      <c r="BM285" s="229" t="s">
        <v>450</v>
      </c>
    </row>
    <row r="286" s="14" customFormat="1">
      <c r="A286" s="14"/>
      <c r="B286" s="242"/>
      <c r="C286" s="243"/>
      <c r="D286" s="233" t="s">
        <v>142</v>
      </c>
      <c r="E286" s="244" t="s">
        <v>1</v>
      </c>
      <c r="F286" s="245" t="s">
        <v>449</v>
      </c>
      <c r="G286" s="243"/>
      <c r="H286" s="246">
        <v>15.542999999999999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2" t="s">
        <v>142</v>
      </c>
      <c r="AU286" s="252" t="s">
        <v>89</v>
      </c>
      <c r="AV286" s="14" t="s">
        <v>89</v>
      </c>
      <c r="AW286" s="14" t="s">
        <v>35</v>
      </c>
      <c r="AX286" s="14" t="s">
        <v>79</v>
      </c>
      <c r="AY286" s="252" t="s">
        <v>133</v>
      </c>
    </row>
    <row r="287" s="15" customFormat="1">
      <c r="A287" s="15"/>
      <c r="B287" s="253"/>
      <c r="C287" s="254"/>
      <c r="D287" s="233" t="s">
        <v>142</v>
      </c>
      <c r="E287" s="255" t="s">
        <v>1</v>
      </c>
      <c r="F287" s="256" t="s">
        <v>146</v>
      </c>
      <c r="G287" s="254"/>
      <c r="H287" s="257">
        <v>15.542999999999999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3" t="s">
        <v>142</v>
      </c>
      <c r="AU287" s="263" t="s">
        <v>89</v>
      </c>
      <c r="AV287" s="15" t="s">
        <v>140</v>
      </c>
      <c r="AW287" s="15" t="s">
        <v>35</v>
      </c>
      <c r="AX287" s="15" t="s">
        <v>87</v>
      </c>
      <c r="AY287" s="263" t="s">
        <v>133</v>
      </c>
    </row>
    <row r="288" s="14" customFormat="1">
      <c r="A288" s="14"/>
      <c r="B288" s="242"/>
      <c r="C288" s="243"/>
      <c r="D288" s="233" t="s">
        <v>142</v>
      </c>
      <c r="E288" s="243"/>
      <c r="F288" s="245" t="s">
        <v>451</v>
      </c>
      <c r="G288" s="243"/>
      <c r="H288" s="246">
        <v>77.715000000000003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2" t="s">
        <v>142</v>
      </c>
      <c r="AU288" s="252" t="s">
        <v>89</v>
      </c>
      <c r="AV288" s="14" t="s">
        <v>89</v>
      </c>
      <c r="AW288" s="14" t="s">
        <v>4</v>
      </c>
      <c r="AX288" s="14" t="s">
        <v>87</v>
      </c>
      <c r="AY288" s="252" t="s">
        <v>133</v>
      </c>
    </row>
    <row r="289" s="2" customFormat="1" ht="44.25" customHeight="1">
      <c r="A289" s="38"/>
      <c r="B289" s="39"/>
      <c r="C289" s="218" t="s">
        <v>336</v>
      </c>
      <c r="D289" s="218" t="s">
        <v>135</v>
      </c>
      <c r="E289" s="219" t="s">
        <v>337</v>
      </c>
      <c r="F289" s="220" t="s">
        <v>338</v>
      </c>
      <c r="G289" s="221" t="s">
        <v>189</v>
      </c>
      <c r="H289" s="222">
        <v>15.542999999999999</v>
      </c>
      <c r="I289" s="223"/>
      <c r="J289" s="224">
        <f>ROUND(I289*H289,2)</f>
        <v>0</v>
      </c>
      <c r="K289" s="220" t="s">
        <v>139</v>
      </c>
      <c r="L289" s="44"/>
      <c r="M289" s="225" t="s">
        <v>1</v>
      </c>
      <c r="N289" s="226" t="s">
        <v>44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140</v>
      </c>
      <c r="AT289" s="229" t="s">
        <v>135</v>
      </c>
      <c r="AU289" s="229" t="s">
        <v>89</v>
      </c>
      <c r="AY289" s="17" t="s">
        <v>133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87</v>
      </c>
      <c r="BK289" s="230">
        <f>ROUND(I289*H289,2)</f>
        <v>0</v>
      </c>
      <c r="BL289" s="17" t="s">
        <v>140</v>
      </c>
      <c r="BM289" s="229" t="s">
        <v>452</v>
      </c>
    </row>
    <row r="290" s="14" customFormat="1">
      <c r="A290" s="14"/>
      <c r="B290" s="242"/>
      <c r="C290" s="243"/>
      <c r="D290" s="233" t="s">
        <v>142</v>
      </c>
      <c r="E290" s="244" t="s">
        <v>1</v>
      </c>
      <c r="F290" s="245" t="s">
        <v>449</v>
      </c>
      <c r="G290" s="243"/>
      <c r="H290" s="246">
        <v>15.542999999999999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2" t="s">
        <v>142</v>
      </c>
      <c r="AU290" s="252" t="s">
        <v>89</v>
      </c>
      <c r="AV290" s="14" t="s">
        <v>89</v>
      </c>
      <c r="AW290" s="14" t="s">
        <v>35</v>
      </c>
      <c r="AX290" s="14" t="s">
        <v>79</v>
      </c>
      <c r="AY290" s="252" t="s">
        <v>133</v>
      </c>
    </row>
    <row r="291" s="15" customFormat="1">
      <c r="A291" s="15"/>
      <c r="B291" s="253"/>
      <c r="C291" s="254"/>
      <c r="D291" s="233" t="s">
        <v>142</v>
      </c>
      <c r="E291" s="255" t="s">
        <v>1</v>
      </c>
      <c r="F291" s="256" t="s">
        <v>146</v>
      </c>
      <c r="G291" s="254"/>
      <c r="H291" s="257">
        <v>15.542999999999999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3" t="s">
        <v>142</v>
      </c>
      <c r="AU291" s="263" t="s">
        <v>89</v>
      </c>
      <c r="AV291" s="15" t="s">
        <v>140</v>
      </c>
      <c r="AW291" s="15" t="s">
        <v>35</v>
      </c>
      <c r="AX291" s="15" t="s">
        <v>87</v>
      </c>
      <c r="AY291" s="263" t="s">
        <v>133</v>
      </c>
    </row>
    <row r="292" s="2" customFormat="1" ht="44.25" customHeight="1">
      <c r="A292" s="38"/>
      <c r="B292" s="39"/>
      <c r="C292" s="218" t="s">
        <v>340</v>
      </c>
      <c r="D292" s="218" t="s">
        <v>135</v>
      </c>
      <c r="E292" s="219" t="s">
        <v>341</v>
      </c>
      <c r="F292" s="220" t="s">
        <v>342</v>
      </c>
      <c r="G292" s="221" t="s">
        <v>189</v>
      </c>
      <c r="H292" s="222">
        <v>6.2889999999999997</v>
      </c>
      <c r="I292" s="223"/>
      <c r="J292" s="224">
        <f>ROUND(I292*H292,2)</f>
        <v>0</v>
      </c>
      <c r="K292" s="220" t="s">
        <v>139</v>
      </c>
      <c r="L292" s="44"/>
      <c r="M292" s="225" t="s">
        <v>1</v>
      </c>
      <c r="N292" s="226" t="s">
        <v>44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140</v>
      </c>
      <c r="AT292" s="229" t="s">
        <v>135</v>
      </c>
      <c r="AU292" s="229" t="s">
        <v>89</v>
      </c>
      <c r="AY292" s="17" t="s">
        <v>133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87</v>
      </c>
      <c r="BK292" s="230">
        <f>ROUND(I292*H292,2)</f>
        <v>0</v>
      </c>
      <c r="BL292" s="17" t="s">
        <v>140</v>
      </c>
      <c r="BM292" s="229" t="s">
        <v>453</v>
      </c>
    </row>
    <row r="293" s="14" customFormat="1">
      <c r="A293" s="14"/>
      <c r="B293" s="242"/>
      <c r="C293" s="243"/>
      <c r="D293" s="233" t="s">
        <v>142</v>
      </c>
      <c r="E293" s="244" t="s">
        <v>1</v>
      </c>
      <c r="F293" s="245" t="s">
        <v>445</v>
      </c>
      <c r="G293" s="243"/>
      <c r="H293" s="246">
        <v>6.2889999999999997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2" t="s">
        <v>142</v>
      </c>
      <c r="AU293" s="252" t="s">
        <v>89</v>
      </c>
      <c r="AV293" s="14" t="s">
        <v>89</v>
      </c>
      <c r="AW293" s="14" t="s">
        <v>35</v>
      </c>
      <c r="AX293" s="14" t="s">
        <v>79</v>
      </c>
      <c r="AY293" s="252" t="s">
        <v>133</v>
      </c>
    </row>
    <row r="294" s="15" customFormat="1">
      <c r="A294" s="15"/>
      <c r="B294" s="253"/>
      <c r="C294" s="254"/>
      <c r="D294" s="233" t="s">
        <v>142</v>
      </c>
      <c r="E294" s="255" t="s">
        <v>1</v>
      </c>
      <c r="F294" s="256" t="s">
        <v>146</v>
      </c>
      <c r="G294" s="254"/>
      <c r="H294" s="257">
        <v>6.2889999999999997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3" t="s">
        <v>142</v>
      </c>
      <c r="AU294" s="263" t="s">
        <v>89</v>
      </c>
      <c r="AV294" s="15" t="s">
        <v>140</v>
      </c>
      <c r="AW294" s="15" t="s">
        <v>35</v>
      </c>
      <c r="AX294" s="15" t="s">
        <v>87</v>
      </c>
      <c r="AY294" s="263" t="s">
        <v>133</v>
      </c>
    </row>
    <row r="295" s="12" customFormat="1" ht="22.8" customHeight="1">
      <c r="A295" s="12"/>
      <c r="B295" s="202"/>
      <c r="C295" s="203"/>
      <c r="D295" s="204" t="s">
        <v>78</v>
      </c>
      <c r="E295" s="216" t="s">
        <v>344</v>
      </c>
      <c r="F295" s="216" t="s">
        <v>345</v>
      </c>
      <c r="G295" s="203"/>
      <c r="H295" s="203"/>
      <c r="I295" s="206"/>
      <c r="J295" s="217">
        <f>BK295</f>
        <v>0</v>
      </c>
      <c r="K295" s="203"/>
      <c r="L295" s="208"/>
      <c r="M295" s="209"/>
      <c r="N295" s="210"/>
      <c r="O295" s="210"/>
      <c r="P295" s="211">
        <f>P296</f>
        <v>0</v>
      </c>
      <c r="Q295" s="210"/>
      <c r="R295" s="211">
        <f>R296</f>
        <v>0</v>
      </c>
      <c r="S295" s="210"/>
      <c r="T295" s="212">
        <f>T296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3" t="s">
        <v>87</v>
      </c>
      <c r="AT295" s="214" t="s">
        <v>78</v>
      </c>
      <c r="AU295" s="214" t="s">
        <v>87</v>
      </c>
      <c r="AY295" s="213" t="s">
        <v>133</v>
      </c>
      <c r="BK295" s="215">
        <f>BK296</f>
        <v>0</v>
      </c>
    </row>
    <row r="296" s="2" customFormat="1" ht="37.8" customHeight="1">
      <c r="A296" s="38"/>
      <c r="B296" s="39"/>
      <c r="C296" s="218" t="s">
        <v>346</v>
      </c>
      <c r="D296" s="218" t="s">
        <v>135</v>
      </c>
      <c r="E296" s="219" t="s">
        <v>347</v>
      </c>
      <c r="F296" s="220" t="s">
        <v>348</v>
      </c>
      <c r="G296" s="221" t="s">
        <v>189</v>
      </c>
      <c r="H296" s="222">
        <v>25.34</v>
      </c>
      <c r="I296" s="223"/>
      <c r="J296" s="224">
        <f>ROUND(I296*H296,2)</f>
        <v>0</v>
      </c>
      <c r="K296" s="220" t="s">
        <v>139</v>
      </c>
      <c r="L296" s="44"/>
      <c r="M296" s="225" t="s">
        <v>1</v>
      </c>
      <c r="N296" s="226" t="s">
        <v>44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140</v>
      </c>
      <c r="AT296" s="229" t="s">
        <v>135</v>
      </c>
      <c r="AU296" s="229" t="s">
        <v>89</v>
      </c>
      <c r="AY296" s="17" t="s">
        <v>133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87</v>
      </c>
      <c r="BK296" s="230">
        <f>ROUND(I296*H296,2)</f>
        <v>0</v>
      </c>
      <c r="BL296" s="17" t="s">
        <v>140</v>
      </c>
      <c r="BM296" s="229" t="s">
        <v>454</v>
      </c>
    </row>
    <row r="297" s="12" customFormat="1" ht="25.92" customHeight="1">
      <c r="A297" s="12"/>
      <c r="B297" s="202"/>
      <c r="C297" s="203"/>
      <c r="D297" s="204" t="s">
        <v>78</v>
      </c>
      <c r="E297" s="205" t="s">
        <v>350</v>
      </c>
      <c r="F297" s="205" t="s">
        <v>351</v>
      </c>
      <c r="G297" s="203"/>
      <c r="H297" s="203"/>
      <c r="I297" s="206"/>
      <c r="J297" s="207">
        <f>BK297</f>
        <v>0</v>
      </c>
      <c r="K297" s="203"/>
      <c r="L297" s="208"/>
      <c r="M297" s="209"/>
      <c r="N297" s="210"/>
      <c r="O297" s="210"/>
      <c r="P297" s="211">
        <f>P298+P300+P302+P304</f>
        <v>0</v>
      </c>
      <c r="Q297" s="210"/>
      <c r="R297" s="211">
        <f>R298+R300+R302+R304</f>
        <v>0</v>
      </c>
      <c r="S297" s="210"/>
      <c r="T297" s="212">
        <f>T298+T300+T302+T304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3" t="s">
        <v>162</v>
      </c>
      <c r="AT297" s="214" t="s">
        <v>78</v>
      </c>
      <c r="AU297" s="214" t="s">
        <v>79</v>
      </c>
      <c r="AY297" s="213" t="s">
        <v>133</v>
      </c>
      <c r="BK297" s="215">
        <f>BK298+BK300+BK302+BK304</f>
        <v>0</v>
      </c>
    </row>
    <row r="298" s="12" customFormat="1" ht="22.8" customHeight="1">
      <c r="A298" s="12"/>
      <c r="B298" s="202"/>
      <c r="C298" s="203"/>
      <c r="D298" s="204" t="s">
        <v>78</v>
      </c>
      <c r="E298" s="216" t="s">
        <v>352</v>
      </c>
      <c r="F298" s="216" t="s">
        <v>353</v>
      </c>
      <c r="G298" s="203"/>
      <c r="H298" s="203"/>
      <c r="I298" s="206"/>
      <c r="J298" s="217">
        <f>BK298</f>
        <v>0</v>
      </c>
      <c r="K298" s="203"/>
      <c r="L298" s="208"/>
      <c r="M298" s="209"/>
      <c r="N298" s="210"/>
      <c r="O298" s="210"/>
      <c r="P298" s="211">
        <f>P299</f>
        <v>0</v>
      </c>
      <c r="Q298" s="210"/>
      <c r="R298" s="211">
        <f>R299</f>
        <v>0</v>
      </c>
      <c r="S298" s="210"/>
      <c r="T298" s="212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3" t="s">
        <v>162</v>
      </c>
      <c r="AT298" s="214" t="s">
        <v>78</v>
      </c>
      <c r="AU298" s="214" t="s">
        <v>87</v>
      </c>
      <c r="AY298" s="213" t="s">
        <v>133</v>
      </c>
      <c r="BK298" s="215">
        <f>BK299</f>
        <v>0</v>
      </c>
    </row>
    <row r="299" s="2" customFormat="1" ht="16.5" customHeight="1">
      <c r="A299" s="38"/>
      <c r="B299" s="39"/>
      <c r="C299" s="218" t="s">
        <v>354</v>
      </c>
      <c r="D299" s="218" t="s">
        <v>135</v>
      </c>
      <c r="E299" s="219" t="s">
        <v>355</v>
      </c>
      <c r="F299" s="220" t="s">
        <v>356</v>
      </c>
      <c r="G299" s="221" t="s">
        <v>357</v>
      </c>
      <c r="H299" s="222">
        <v>1</v>
      </c>
      <c r="I299" s="223"/>
      <c r="J299" s="224">
        <f>ROUND(I299*H299,2)</f>
        <v>0</v>
      </c>
      <c r="K299" s="220" t="s">
        <v>139</v>
      </c>
      <c r="L299" s="44"/>
      <c r="M299" s="225" t="s">
        <v>1</v>
      </c>
      <c r="N299" s="226" t="s">
        <v>44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358</v>
      </c>
      <c r="AT299" s="229" t="s">
        <v>135</v>
      </c>
      <c r="AU299" s="229" t="s">
        <v>89</v>
      </c>
      <c r="AY299" s="17" t="s">
        <v>133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87</v>
      </c>
      <c r="BK299" s="230">
        <f>ROUND(I299*H299,2)</f>
        <v>0</v>
      </c>
      <c r="BL299" s="17" t="s">
        <v>358</v>
      </c>
      <c r="BM299" s="229" t="s">
        <v>455</v>
      </c>
    </row>
    <row r="300" s="12" customFormat="1" ht="22.8" customHeight="1">
      <c r="A300" s="12"/>
      <c r="B300" s="202"/>
      <c r="C300" s="203"/>
      <c r="D300" s="204" t="s">
        <v>78</v>
      </c>
      <c r="E300" s="216" t="s">
        <v>360</v>
      </c>
      <c r="F300" s="216" t="s">
        <v>361</v>
      </c>
      <c r="G300" s="203"/>
      <c r="H300" s="203"/>
      <c r="I300" s="206"/>
      <c r="J300" s="217">
        <f>BK300</f>
        <v>0</v>
      </c>
      <c r="K300" s="203"/>
      <c r="L300" s="208"/>
      <c r="M300" s="209"/>
      <c r="N300" s="210"/>
      <c r="O300" s="210"/>
      <c r="P300" s="211">
        <f>P301</f>
        <v>0</v>
      </c>
      <c r="Q300" s="210"/>
      <c r="R300" s="211">
        <f>R301</f>
        <v>0</v>
      </c>
      <c r="S300" s="210"/>
      <c r="T300" s="212">
        <f>T301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3" t="s">
        <v>162</v>
      </c>
      <c r="AT300" s="214" t="s">
        <v>78</v>
      </c>
      <c r="AU300" s="214" t="s">
        <v>87</v>
      </c>
      <c r="AY300" s="213" t="s">
        <v>133</v>
      </c>
      <c r="BK300" s="215">
        <f>BK301</f>
        <v>0</v>
      </c>
    </row>
    <row r="301" s="2" customFormat="1" ht="16.5" customHeight="1">
      <c r="A301" s="38"/>
      <c r="B301" s="39"/>
      <c r="C301" s="218" t="s">
        <v>362</v>
      </c>
      <c r="D301" s="218" t="s">
        <v>135</v>
      </c>
      <c r="E301" s="219" t="s">
        <v>363</v>
      </c>
      <c r="F301" s="220" t="s">
        <v>361</v>
      </c>
      <c r="G301" s="221" t="s">
        <v>364</v>
      </c>
      <c r="H301" s="274"/>
      <c r="I301" s="223"/>
      <c r="J301" s="224">
        <f>ROUND(I301*H301,2)</f>
        <v>0</v>
      </c>
      <c r="K301" s="220" t="s">
        <v>139</v>
      </c>
      <c r="L301" s="44"/>
      <c r="M301" s="225" t="s">
        <v>1</v>
      </c>
      <c r="N301" s="226" t="s">
        <v>44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358</v>
      </c>
      <c r="AT301" s="229" t="s">
        <v>135</v>
      </c>
      <c r="AU301" s="229" t="s">
        <v>89</v>
      </c>
      <c r="AY301" s="17" t="s">
        <v>133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87</v>
      </c>
      <c r="BK301" s="230">
        <f>ROUND(I301*H301,2)</f>
        <v>0</v>
      </c>
      <c r="BL301" s="17" t="s">
        <v>358</v>
      </c>
      <c r="BM301" s="229" t="s">
        <v>456</v>
      </c>
    </row>
    <row r="302" s="12" customFormat="1" ht="22.8" customHeight="1">
      <c r="A302" s="12"/>
      <c r="B302" s="202"/>
      <c r="C302" s="203"/>
      <c r="D302" s="204" t="s">
        <v>78</v>
      </c>
      <c r="E302" s="216" t="s">
        <v>366</v>
      </c>
      <c r="F302" s="216" t="s">
        <v>367</v>
      </c>
      <c r="G302" s="203"/>
      <c r="H302" s="203"/>
      <c r="I302" s="206"/>
      <c r="J302" s="217">
        <f>BK302</f>
        <v>0</v>
      </c>
      <c r="K302" s="203"/>
      <c r="L302" s="208"/>
      <c r="M302" s="209"/>
      <c r="N302" s="210"/>
      <c r="O302" s="210"/>
      <c r="P302" s="211">
        <f>P303</f>
        <v>0</v>
      </c>
      <c r="Q302" s="210"/>
      <c r="R302" s="211">
        <f>R303</f>
        <v>0</v>
      </c>
      <c r="S302" s="210"/>
      <c r="T302" s="212">
        <f>T303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13" t="s">
        <v>162</v>
      </c>
      <c r="AT302" s="214" t="s">
        <v>78</v>
      </c>
      <c r="AU302" s="214" t="s">
        <v>87</v>
      </c>
      <c r="AY302" s="213" t="s">
        <v>133</v>
      </c>
      <c r="BK302" s="215">
        <f>BK303</f>
        <v>0</v>
      </c>
    </row>
    <row r="303" s="2" customFormat="1" ht="16.5" customHeight="1">
      <c r="A303" s="38"/>
      <c r="B303" s="39"/>
      <c r="C303" s="218" t="s">
        <v>368</v>
      </c>
      <c r="D303" s="218" t="s">
        <v>135</v>
      </c>
      <c r="E303" s="219" t="s">
        <v>369</v>
      </c>
      <c r="F303" s="220" t="s">
        <v>370</v>
      </c>
      <c r="G303" s="221" t="s">
        <v>256</v>
      </c>
      <c r="H303" s="222">
        <v>2</v>
      </c>
      <c r="I303" s="223"/>
      <c r="J303" s="224">
        <f>ROUND(I303*H303,2)</f>
        <v>0</v>
      </c>
      <c r="K303" s="220" t="s">
        <v>139</v>
      </c>
      <c r="L303" s="44"/>
      <c r="M303" s="225" t="s">
        <v>1</v>
      </c>
      <c r="N303" s="226" t="s">
        <v>44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358</v>
      </c>
      <c r="AT303" s="229" t="s">
        <v>135</v>
      </c>
      <c r="AU303" s="229" t="s">
        <v>89</v>
      </c>
      <c r="AY303" s="17" t="s">
        <v>133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87</v>
      </c>
      <c r="BK303" s="230">
        <f>ROUND(I303*H303,2)</f>
        <v>0</v>
      </c>
      <c r="BL303" s="17" t="s">
        <v>358</v>
      </c>
      <c r="BM303" s="229" t="s">
        <v>457</v>
      </c>
    </row>
    <row r="304" s="12" customFormat="1" ht="22.8" customHeight="1">
      <c r="A304" s="12"/>
      <c r="B304" s="202"/>
      <c r="C304" s="203"/>
      <c r="D304" s="204" t="s">
        <v>78</v>
      </c>
      <c r="E304" s="216" t="s">
        <v>372</v>
      </c>
      <c r="F304" s="216" t="s">
        <v>373</v>
      </c>
      <c r="G304" s="203"/>
      <c r="H304" s="203"/>
      <c r="I304" s="206"/>
      <c r="J304" s="217">
        <f>BK304</f>
        <v>0</v>
      </c>
      <c r="K304" s="203"/>
      <c r="L304" s="208"/>
      <c r="M304" s="209"/>
      <c r="N304" s="210"/>
      <c r="O304" s="210"/>
      <c r="P304" s="211">
        <f>P305</f>
        <v>0</v>
      </c>
      <c r="Q304" s="210"/>
      <c r="R304" s="211">
        <f>R305</f>
        <v>0</v>
      </c>
      <c r="S304" s="210"/>
      <c r="T304" s="212">
        <f>T305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3" t="s">
        <v>162</v>
      </c>
      <c r="AT304" s="214" t="s">
        <v>78</v>
      </c>
      <c r="AU304" s="214" t="s">
        <v>87</v>
      </c>
      <c r="AY304" s="213" t="s">
        <v>133</v>
      </c>
      <c r="BK304" s="215">
        <f>BK305</f>
        <v>0</v>
      </c>
    </row>
    <row r="305" s="2" customFormat="1" ht="16.5" customHeight="1">
      <c r="A305" s="38"/>
      <c r="B305" s="39"/>
      <c r="C305" s="218" t="s">
        <v>374</v>
      </c>
      <c r="D305" s="218" t="s">
        <v>135</v>
      </c>
      <c r="E305" s="219" t="s">
        <v>375</v>
      </c>
      <c r="F305" s="220" t="s">
        <v>373</v>
      </c>
      <c r="G305" s="221" t="s">
        <v>364</v>
      </c>
      <c r="H305" s="274"/>
      <c r="I305" s="223"/>
      <c r="J305" s="224">
        <f>ROUND(I305*H305,2)</f>
        <v>0</v>
      </c>
      <c r="K305" s="220" t="s">
        <v>139</v>
      </c>
      <c r="L305" s="44"/>
      <c r="M305" s="275" t="s">
        <v>1</v>
      </c>
      <c r="N305" s="276" t="s">
        <v>44</v>
      </c>
      <c r="O305" s="277"/>
      <c r="P305" s="278">
        <f>O305*H305</f>
        <v>0</v>
      </c>
      <c r="Q305" s="278">
        <v>0</v>
      </c>
      <c r="R305" s="278">
        <f>Q305*H305</f>
        <v>0</v>
      </c>
      <c r="S305" s="278">
        <v>0</v>
      </c>
      <c r="T305" s="279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358</v>
      </c>
      <c r="AT305" s="229" t="s">
        <v>135</v>
      </c>
      <c r="AU305" s="229" t="s">
        <v>89</v>
      </c>
      <c r="AY305" s="17" t="s">
        <v>133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87</v>
      </c>
      <c r="BK305" s="230">
        <f>ROUND(I305*H305,2)</f>
        <v>0</v>
      </c>
      <c r="BL305" s="17" t="s">
        <v>358</v>
      </c>
      <c r="BM305" s="229" t="s">
        <v>458</v>
      </c>
    </row>
    <row r="306" s="2" customFormat="1" ht="6.96" customHeight="1">
      <c r="A306" s="38"/>
      <c r="B306" s="66"/>
      <c r="C306" s="67"/>
      <c r="D306" s="67"/>
      <c r="E306" s="67"/>
      <c r="F306" s="67"/>
      <c r="G306" s="67"/>
      <c r="H306" s="67"/>
      <c r="I306" s="67"/>
      <c r="J306" s="67"/>
      <c r="K306" s="67"/>
      <c r="L306" s="44"/>
      <c r="M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</row>
  </sheetData>
  <sheetProtection sheet="1" autoFilter="0" formatColumns="0" formatRows="0" objects="1" scenarios="1" spinCount="100000" saltValue="kP4j4fPHJxQpukwkf7CAl3rC4F1Pdni0PHsOgj4KIwsregXVm5ahaFbwpkJA7/HTR/w4INXxtBDNxLZiyobYdg==" hashValue="l6rrlFP4vuImLIm7vZuZe7wvf/7abpf3dmdo8CwYtiQOH9oISDQCOXHxAB8tOkXWbqbdxR2I9mpK5yMAFXePcw==" algorithmName="SHA-512" password="C7C2"/>
  <autoFilter ref="C126:K30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Přechody pro chodce v obci Bochoř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459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27. 1. 2026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ROUND((SUM(BE123:BE205)),  2)</f>
        <v>0</v>
      </c>
      <c r="G33" s="38"/>
      <c r="H33" s="38"/>
      <c r="I33" s="155">
        <v>0.20999999999999999</v>
      </c>
      <c r="J33" s="154">
        <f>ROUND(((SUM(BE123:BE205))*I33),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ROUND((SUM(BF123:BF205)),  2)</f>
        <v>0</v>
      </c>
      <c r="G34" s="38"/>
      <c r="H34" s="38"/>
      <c r="I34" s="155">
        <v>0.12</v>
      </c>
      <c r="J34" s="154">
        <f>ROUND(((SUM(BF123:BF205))*I34),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ROUND((SUM(BG123:BG205)),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ROUND((SUM(BH123:BH205)),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ROUND((SUM(BI123:BI205)),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Přechody pro chodce v obci Bochoř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401 - Elektro - Přechod u pošty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Obec Bochoř</v>
      </c>
      <c r="G89" s="40"/>
      <c r="H89" s="40"/>
      <c r="I89" s="32" t="s">
        <v>22</v>
      </c>
      <c r="J89" s="79" t="str">
        <f>IF(J12="","",J12)</f>
        <v>27. 1. 2026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Obec Bochoř, Náves 202/41, Bochoř 751 08</v>
      </c>
      <c r="G91" s="40"/>
      <c r="H91" s="40"/>
      <c r="I91" s="32" t="s">
        <v>32</v>
      </c>
      <c r="J91" s="36" t="str">
        <f>E21</f>
        <v>Bc. Jakub Frais, Šumvald 404, Šumvald 783 85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460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461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462</v>
      </c>
      <c r="E99" s="182"/>
      <c r="F99" s="182"/>
      <c r="G99" s="182"/>
      <c r="H99" s="182"/>
      <c r="I99" s="182"/>
      <c r="J99" s="183">
        <f>J141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463</v>
      </c>
      <c r="E100" s="188"/>
      <c r="F100" s="188"/>
      <c r="G100" s="188"/>
      <c r="H100" s="188"/>
      <c r="I100" s="188"/>
      <c r="J100" s="189">
        <f>J142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464</v>
      </c>
      <c r="E101" s="188"/>
      <c r="F101" s="188"/>
      <c r="G101" s="188"/>
      <c r="H101" s="188"/>
      <c r="I101" s="188"/>
      <c r="J101" s="189">
        <f>J163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113</v>
      </c>
      <c r="E102" s="182"/>
      <c r="F102" s="182"/>
      <c r="G102" s="182"/>
      <c r="H102" s="182"/>
      <c r="I102" s="182"/>
      <c r="J102" s="183">
        <f>J203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114</v>
      </c>
      <c r="E103" s="188"/>
      <c r="F103" s="188"/>
      <c r="G103" s="188"/>
      <c r="H103" s="188"/>
      <c r="I103" s="188"/>
      <c r="J103" s="189">
        <f>J204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118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Přechody pro chodce v obci Bochoř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401 - Elektro - Přechod u pošty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Obec Bochoř</v>
      </c>
      <c r="G117" s="40"/>
      <c r="H117" s="40"/>
      <c r="I117" s="32" t="s">
        <v>22</v>
      </c>
      <c r="J117" s="79" t="str">
        <f>IF(J12="","",J12)</f>
        <v>27. 1. 2026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40.05" customHeight="1">
      <c r="A119" s="38"/>
      <c r="B119" s="39"/>
      <c r="C119" s="32" t="s">
        <v>24</v>
      </c>
      <c r="D119" s="40"/>
      <c r="E119" s="40"/>
      <c r="F119" s="27" t="str">
        <f>E15</f>
        <v>Obec Bochoř, Náves 202/41, Bochoř 751 08</v>
      </c>
      <c r="G119" s="40"/>
      <c r="H119" s="40"/>
      <c r="I119" s="32" t="s">
        <v>32</v>
      </c>
      <c r="J119" s="36" t="str">
        <f>E21</f>
        <v>Bc. Jakub Frais, Šumvald 404, Šumvald 783 85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IF(E18="","",E18)</f>
        <v>Vyplň údaj</v>
      </c>
      <c r="G120" s="40"/>
      <c r="H120" s="40"/>
      <c r="I120" s="32" t="s">
        <v>36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119</v>
      </c>
      <c r="D122" s="194" t="s">
        <v>64</v>
      </c>
      <c r="E122" s="194" t="s">
        <v>60</v>
      </c>
      <c r="F122" s="194" t="s">
        <v>61</v>
      </c>
      <c r="G122" s="194" t="s">
        <v>120</v>
      </c>
      <c r="H122" s="194" t="s">
        <v>121</v>
      </c>
      <c r="I122" s="194" t="s">
        <v>122</v>
      </c>
      <c r="J122" s="194" t="s">
        <v>104</v>
      </c>
      <c r="K122" s="195" t="s">
        <v>123</v>
      </c>
      <c r="L122" s="196"/>
      <c r="M122" s="100" t="s">
        <v>1</v>
      </c>
      <c r="N122" s="101" t="s">
        <v>43</v>
      </c>
      <c r="O122" s="101" t="s">
        <v>124</v>
      </c>
      <c r="P122" s="101" t="s">
        <v>125</v>
      </c>
      <c r="Q122" s="101" t="s">
        <v>126</v>
      </c>
      <c r="R122" s="101" t="s">
        <v>127</v>
      </c>
      <c r="S122" s="101" t="s">
        <v>128</v>
      </c>
      <c r="T122" s="102" t="s">
        <v>129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130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P124+P141+P203</f>
        <v>0</v>
      </c>
      <c r="Q123" s="104"/>
      <c r="R123" s="199">
        <f>R124+R141+R203</f>
        <v>0.21144040000000003</v>
      </c>
      <c r="S123" s="104"/>
      <c r="T123" s="200">
        <f>T124+T141+T203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106</v>
      </c>
      <c r="BK123" s="201">
        <f>BK124+BK141+BK203</f>
        <v>0</v>
      </c>
    </row>
    <row r="124" s="12" customFormat="1" ht="25.92" customHeight="1">
      <c r="A124" s="12"/>
      <c r="B124" s="202"/>
      <c r="C124" s="203"/>
      <c r="D124" s="204" t="s">
        <v>78</v>
      </c>
      <c r="E124" s="205" t="s">
        <v>465</v>
      </c>
      <c r="F124" s="205" t="s">
        <v>466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</f>
        <v>0</v>
      </c>
      <c r="Q124" s="210"/>
      <c r="R124" s="211">
        <f>R125</f>
        <v>0.032983999999999999</v>
      </c>
      <c r="S124" s="210"/>
      <c r="T124" s="21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89</v>
      </c>
      <c r="AT124" s="214" t="s">
        <v>78</v>
      </c>
      <c r="AU124" s="214" t="s">
        <v>79</v>
      </c>
      <c r="AY124" s="213" t="s">
        <v>133</v>
      </c>
      <c r="BK124" s="215">
        <f>BK125</f>
        <v>0</v>
      </c>
    </row>
    <row r="125" s="12" customFormat="1" ht="22.8" customHeight="1">
      <c r="A125" s="12"/>
      <c r="B125" s="202"/>
      <c r="C125" s="203"/>
      <c r="D125" s="204" t="s">
        <v>78</v>
      </c>
      <c r="E125" s="216" t="s">
        <v>467</v>
      </c>
      <c r="F125" s="216" t="s">
        <v>468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SUM(P126:P140)</f>
        <v>0</v>
      </c>
      <c r="Q125" s="210"/>
      <c r="R125" s="211">
        <f>SUM(R126:R140)</f>
        <v>0.032983999999999999</v>
      </c>
      <c r="S125" s="210"/>
      <c r="T125" s="212">
        <f>SUM(T126:T140)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89</v>
      </c>
      <c r="AT125" s="214" t="s">
        <v>78</v>
      </c>
      <c r="AU125" s="214" t="s">
        <v>87</v>
      </c>
      <c r="AY125" s="213" t="s">
        <v>133</v>
      </c>
      <c r="BK125" s="215">
        <f>SUM(BK126:BK140)</f>
        <v>0</v>
      </c>
    </row>
    <row r="126" s="2" customFormat="1" ht="16.5" customHeight="1">
      <c r="A126" s="38"/>
      <c r="B126" s="39"/>
      <c r="C126" s="218" t="s">
        <v>87</v>
      </c>
      <c r="D126" s="218" t="s">
        <v>135</v>
      </c>
      <c r="E126" s="219" t="s">
        <v>469</v>
      </c>
      <c r="F126" s="220" t="s">
        <v>470</v>
      </c>
      <c r="G126" s="221" t="s">
        <v>357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44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222</v>
      </c>
      <c r="AT126" s="229" t="s">
        <v>135</v>
      </c>
      <c r="AU126" s="229" t="s">
        <v>89</v>
      </c>
      <c r="AY126" s="17" t="s">
        <v>133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87</v>
      </c>
      <c r="BK126" s="230">
        <f>ROUND(I126*H126,2)</f>
        <v>0</v>
      </c>
      <c r="BL126" s="17" t="s">
        <v>222</v>
      </c>
      <c r="BM126" s="229" t="s">
        <v>471</v>
      </c>
    </row>
    <row r="127" s="2" customFormat="1" ht="49.05" customHeight="1">
      <c r="A127" s="38"/>
      <c r="B127" s="39"/>
      <c r="C127" s="218" t="s">
        <v>89</v>
      </c>
      <c r="D127" s="218" t="s">
        <v>135</v>
      </c>
      <c r="E127" s="219" t="s">
        <v>472</v>
      </c>
      <c r="F127" s="220" t="s">
        <v>473</v>
      </c>
      <c r="G127" s="221" t="s">
        <v>159</v>
      </c>
      <c r="H127" s="222">
        <v>19</v>
      </c>
      <c r="I127" s="223"/>
      <c r="J127" s="224">
        <f>ROUND(I127*H127,2)</f>
        <v>0</v>
      </c>
      <c r="K127" s="220" t="s">
        <v>139</v>
      </c>
      <c r="L127" s="44"/>
      <c r="M127" s="225" t="s">
        <v>1</v>
      </c>
      <c r="N127" s="226" t="s">
        <v>44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222</v>
      </c>
      <c r="AT127" s="229" t="s">
        <v>135</v>
      </c>
      <c r="AU127" s="229" t="s">
        <v>89</v>
      </c>
      <c r="AY127" s="17" t="s">
        <v>133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87</v>
      </c>
      <c r="BK127" s="230">
        <f>ROUND(I127*H127,2)</f>
        <v>0</v>
      </c>
      <c r="BL127" s="17" t="s">
        <v>222</v>
      </c>
      <c r="BM127" s="229" t="s">
        <v>474</v>
      </c>
    </row>
    <row r="128" s="14" customFormat="1">
      <c r="A128" s="14"/>
      <c r="B128" s="242"/>
      <c r="C128" s="243"/>
      <c r="D128" s="233" t="s">
        <v>142</v>
      </c>
      <c r="E128" s="244" t="s">
        <v>1</v>
      </c>
      <c r="F128" s="245" t="s">
        <v>406</v>
      </c>
      <c r="G128" s="243"/>
      <c r="H128" s="246">
        <v>17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142</v>
      </c>
      <c r="AU128" s="252" t="s">
        <v>89</v>
      </c>
      <c r="AV128" s="14" t="s">
        <v>89</v>
      </c>
      <c r="AW128" s="14" t="s">
        <v>35</v>
      </c>
      <c r="AX128" s="14" t="s">
        <v>79</v>
      </c>
      <c r="AY128" s="252" t="s">
        <v>133</v>
      </c>
    </row>
    <row r="129" s="14" customFormat="1">
      <c r="A129" s="14"/>
      <c r="B129" s="242"/>
      <c r="C129" s="243"/>
      <c r="D129" s="233" t="s">
        <v>142</v>
      </c>
      <c r="E129" s="244" t="s">
        <v>1</v>
      </c>
      <c r="F129" s="245" t="s">
        <v>259</v>
      </c>
      <c r="G129" s="243"/>
      <c r="H129" s="246">
        <v>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142</v>
      </c>
      <c r="AU129" s="252" t="s">
        <v>89</v>
      </c>
      <c r="AV129" s="14" t="s">
        <v>89</v>
      </c>
      <c r="AW129" s="14" t="s">
        <v>35</v>
      </c>
      <c r="AX129" s="14" t="s">
        <v>79</v>
      </c>
      <c r="AY129" s="252" t="s">
        <v>133</v>
      </c>
    </row>
    <row r="130" s="15" customFormat="1">
      <c r="A130" s="15"/>
      <c r="B130" s="253"/>
      <c r="C130" s="254"/>
      <c r="D130" s="233" t="s">
        <v>142</v>
      </c>
      <c r="E130" s="255" t="s">
        <v>1</v>
      </c>
      <c r="F130" s="256" t="s">
        <v>146</v>
      </c>
      <c r="G130" s="254"/>
      <c r="H130" s="257">
        <v>19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3" t="s">
        <v>142</v>
      </c>
      <c r="AU130" s="263" t="s">
        <v>89</v>
      </c>
      <c r="AV130" s="15" t="s">
        <v>140</v>
      </c>
      <c r="AW130" s="15" t="s">
        <v>35</v>
      </c>
      <c r="AX130" s="15" t="s">
        <v>87</v>
      </c>
      <c r="AY130" s="263" t="s">
        <v>133</v>
      </c>
    </row>
    <row r="131" s="2" customFormat="1" ht="24.15" customHeight="1">
      <c r="A131" s="38"/>
      <c r="B131" s="39"/>
      <c r="C131" s="264" t="s">
        <v>153</v>
      </c>
      <c r="D131" s="264" t="s">
        <v>205</v>
      </c>
      <c r="E131" s="265" t="s">
        <v>475</v>
      </c>
      <c r="F131" s="266" t="s">
        <v>476</v>
      </c>
      <c r="G131" s="267" t="s">
        <v>159</v>
      </c>
      <c r="H131" s="268">
        <v>21.850000000000001</v>
      </c>
      <c r="I131" s="269"/>
      <c r="J131" s="270">
        <f>ROUND(I131*H131,2)</f>
        <v>0</v>
      </c>
      <c r="K131" s="266" t="s">
        <v>139</v>
      </c>
      <c r="L131" s="271"/>
      <c r="M131" s="272" t="s">
        <v>1</v>
      </c>
      <c r="N131" s="273" t="s">
        <v>44</v>
      </c>
      <c r="O131" s="91"/>
      <c r="P131" s="227">
        <f>O131*H131</f>
        <v>0</v>
      </c>
      <c r="Q131" s="227">
        <v>0.00064000000000000005</v>
      </c>
      <c r="R131" s="227">
        <f>Q131*H131</f>
        <v>0.013984000000000002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301</v>
      </c>
      <c r="AT131" s="229" t="s">
        <v>205</v>
      </c>
      <c r="AU131" s="229" t="s">
        <v>89</v>
      </c>
      <c r="AY131" s="17" t="s">
        <v>133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87</v>
      </c>
      <c r="BK131" s="230">
        <f>ROUND(I131*H131,2)</f>
        <v>0</v>
      </c>
      <c r="BL131" s="17" t="s">
        <v>222</v>
      </c>
      <c r="BM131" s="229" t="s">
        <v>477</v>
      </c>
    </row>
    <row r="132" s="2" customFormat="1">
      <c r="A132" s="38"/>
      <c r="B132" s="39"/>
      <c r="C132" s="40"/>
      <c r="D132" s="233" t="s">
        <v>478</v>
      </c>
      <c r="E132" s="40"/>
      <c r="F132" s="280" t="s">
        <v>479</v>
      </c>
      <c r="G132" s="40"/>
      <c r="H132" s="40"/>
      <c r="I132" s="281"/>
      <c r="J132" s="40"/>
      <c r="K132" s="40"/>
      <c r="L132" s="44"/>
      <c r="M132" s="282"/>
      <c r="N132" s="28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478</v>
      </c>
      <c r="AU132" s="17" t="s">
        <v>89</v>
      </c>
    </row>
    <row r="133" s="14" customFormat="1">
      <c r="A133" s="14"/>
      <c r="B133" s="242"/>
      <c r="C133" s="243"/>
      <c r="D133" s="233" t="s">
        <v>142</v>
      </c>
      <c r="E133" s="243"/>
      <c r="F133" s="245" t="s">
        <v>480</v>
      </c>
      <c r="G133" s="243"/>
      <c r="H133" s="246">
        <v>21.850000000000001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142</v>
      </c>
      <c r="AU133" s="252" t="s">
        <v>89</v>
      </c>
      <c r="AV133" s="14" t="s">
        <v>89</v>
      </c>
      <c r="AW133" s="14" t="s">
        <v>4</v>
      </c>
      <c r="AX133" s="14" t="s">
        <v>87</v>
      </c>
      <c r="AY133" s="252" t="s">
        <v>133</v>
      </c>
    </row>
    <row r="134" s="2" customFormat="1" ht="49.05" customHeight="1">
      <c r="A134" s="38"/>
      <c r="B134" s="39"/>
      <c r="C134" s="218" t="s">
        <v>140</v>
      </c>
      <c r="D134" s="218" t="s">
        <v>135</v>
      </c>
      <c r="E134" s="219" t="s">
        <v>481</v>
      </c>
      <c r="F134" s="220" t="s">
        <v>482</v>
      </c>
      <c r="G134" s="221" t="s">
        <v>159</v>
      </c>
      <c r="H134" s="222">
        <v>19</v>
      </c>
      <c r="I134" s="223"/>
      <c r="J134" s="224">
        <f>ROUND(I134*H134,2)</f>
        <v>0</v>
      </c>
      <c r="K134" s="220" t="s">
        <v>139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222</v>
      </c>
      <c r="AT134" s="229" t="s">
        <v>135</v>
      </c>
      <c r="AU134" s="229" t="s">
        <v>89</v>
      </c>
      <c r="AY134" s="17" t="s">
        <v>133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222</v>
      </c>
      <c r="BM134" s="229" t="s">
        <v>483</v>
      </c>
    </row>
    <row r="135" s="14" customFormat="1">
      <c r="A135" s="14"/>
      <c r="B135" s="242"/>
      <c r="C135" s="243"/>
      <c r="D135" s="233" t="s">
        <v>142</v>
      </c>
      <c r="E135" s="244" t="s">
        <v>1</v>
      </c>
      <c r="F135" s="245" t="s">
        <v>406</v>
      </c>
      <c r="G135" s="243"/>
      <c r="H135" s="246">
        <v>17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142</v>
      </c>
      <c r="AU135" s="252" t="s">
        <v>89</v>
      </c>
      <c r="AV135" s="14" t="s">
        <v>89</v>
      </c>
      <c r="AW135" s="14" t="s">
        <v>35</v>
      </c>
      <c r="AX135" s="14" t="s">
        <v>79</v>
      </c>
      <c r="AY135" s="252" t="s">
        <v>133</v>
      </c>
    </row>
    <row r="136" s="14" customFormat="1">
      <c r="A136" s="14"/>
      <c r="B136" s="242"/>
      <c r="C136" s="243"/>
      <c r="D136" s="233" t="s">
        <v>142</v>
      </c>
      <c r="E136" s="244" t="s">
        <v>1</v>
      </c>
      <c r="F136" s="245" t="s">
        <v>259</v>
      </c>
      <c r="G136" s="243"/>
      <c r="H136" s="246">
        <v>2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142</v>
      </c>
      <c r="AU136" s="252" t="s">
        <v>89</v>
      </c>
      <c r="AV136" s="14" t="s">
        <v>89</v>
      </c>
      <c r="AW136" s="14" t="s">
        <v>35</v>
      </c>
      <c r="AX136" s="14" t="s">
        <v>79</v>
      </c>
      <c r="AY136" s="252" t="s">
        <v>133</v>
      </c>
    </row>
    <row r="137" s="15" customFormat="1">
      <c r="A137" s="15"/>
      <c r="B137" s="253"/>
      <c r="C137" s="254"/>
      <c r="D137" s="233" t="s">
        <v>142</v>
      </c>
      <c r="E137" s="255" t="s">
        <v>1</v>
      </c>
      <c r="F137" s="256" t="s">
        <v>146</v>
      </c>
      <c r="G137" s="254"/>
      <c r="H137" s="257">
        <v>19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3" t="s">
        <v>142</v>
      </c>
      <c r="AU137" s="263" t="s">
        <v>89</v>
      </c>
      <c r="AV137" s="15" t="s">
        <v>140</v>
      </c>
      <c r="AW137" s="15" t="s">
        <v>35</v>
      </c>
      <c r="AX137" s="15" t="s">
        <v>87</v>
      </c>
      <c r="AY137" s="263" t="s">
        <v>133</v>
      </c>
    </row>
    <row r="138" s="2" customFormat="1" ht="16.5" customHeight="1">
      <c r="A138" s="38"/>
      <c r="B138" s="39"/>
      <c r="C138" s="264" t="s">
        <v>162</v>
      </c>
      <c r="D138" s="264" t="s">
        <v>205</v>
      </c>
      <c r="E138" s="265" t="s">
        <v>484</v>
      </c>
      <c r="F138" s="266" t="s">
        <v>485</v>
      </c>
      <c r="G138" s="267" t="s">
        <v>208</v>
      </c>
      <c r="H138" s="268">
        <v>19</v>
      </c>
      <c r="I138" s="269"/>
      <c r="J138" s="270">
        <f>ROUND(I138*H138,2)</f>
        <v>0</v>
      </c>
      <c r="K138" s="266" t="s">
        <v>139</v>
      </c>
      <c r="L138" s="271"/>
      <c r="M138" s="272" t="s">
        <v>1</v>
      </c>
      <c r="N138" s="273" t="s">
        <v>44</v>
      </c>
      <c r="O138" s="91"/>
      <c r="P138" s="227">
        <f>O138*H138</f>
        <v>0</v>
      </c>
      <c r="Q138" s="227">
        <v>0.001</v>
      </c>
      <c r="R138" s="227">
        <f>Q138*H138</f>
        <v>0.019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301</v>
      </c>
      <c r="AT138" s="229" t="s">
        <v>205</v>
      </c>
      <c r="AU138" s="229" t="s">
        <v>89</v>
      </c>
      <c r="AY138" s="17" t="s">
        <v>133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87</v>
      </c>
      <c r="BK138" s="230">
        <f>ROUND(I138*H138,2)</f>
        <v>0</v>
      </c>
      <c r="BL138" s="17" t="s">
        <v>222</v>
      </c>
      <c r="BM138" s="229" t="s">
        <v>486</v>
      </c>
    </row>
    <row r="139" s="2" customFormat="1" ht="44.25" customHeight="1">
      <c r="A139" s="38"/>
      <c r="B139" s="39"/>
      <c r="C139" s="218" t="s">
        <v>166</v>
      </c>
      <c r="D139" s="218" t="s">
        <v>135</v>
      </c>
      <c r="E139" s="219" t="s">
        <v>487</v>
      </c>
      <c r="F139" s="220" t="s">
        <v>488</v>
      </c>
      <c r="G139" s="221" t="s">
        <v>256</v>
      </c>
      <c r="H139" s="222">
        <v>1</v>
      </c>
      <c r="I139" s="223"/>
      <c r="J139" s="224">
        <f>ROUND(I139*H139,2)</f>
        <v>0</v>
      </c>
      <c r="K139" s="220" t="s">
        <v>139</v>
      </c>
      <c r="L139" s="44"/>
      <c r="M139" s="225" t="s">
        <v>1</v>
      </c>
      <c r="N139" s="226" t="s">
        <v>44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222</v>
      </c>
      <c r="AT139" s="229" t="s">
        <v>135</v>
      </c>
      <c r="AU139" s="229" t="s">
        <v>89</v>
      </c>
      <c r="AY139" s="17" t="s">
        <v>133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87</v>
      </c>
      <c r="BK139" s="230">
        <f>ROUND(I139*H139,2)</f>
        <v>0</v>
      </c>
      <c r="BL139" s="17" t="s">
        <v>222</v>
      </c>
      <c r="BM139" s="229" t="s">
        <v>489</v>
      </c>
    </row>
    <row r="140" s="2" customFormat="1" ht="44.25" customHeight="1">
      <c r="A140" s="38"/>
      <c r="B140" s="39"/>
      <c r="C140" s="218" t="s">
        <v>172</v>
      </c>
      <c r="D140" s="218" t="s">
        <v>135</v>
      </c>
      <c r="E140" s="219" t="s">
        <v>490</v>
      </c>
      <c r="F140" s="220" t="s">
        <v>491</v>
      </c>
      <c r="G140" s="221" t="s">
        <v>189</v>
      </c>
      <c r="H140" s="222">
        <v>0.033000000000000002</v>
      </c>
      <c r="I140" s="223"/>
      <c r="J140" s="224">
        <f>ROUND(I140*H140,2)</f>
        <v>0</v>
      </c>
      <c r="K140" s="220" t="s">
        <v>139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222</v>
      </c>
      <c r="AT140" s="229" t="s">
        <v>135</v>
      </c>
      <c r="AU140" s="229" t="s">
        <v>89</v>
      </c>
      <c r="AY140" s="17" t="s">
        <v>133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222</v>
      </c>
      <c r="BM140" s="229" t="s">
        <v>492</v>
      </c>
    </row>
    <row r="141" s="12" customFormat="1" ht="25.92" customHeight="1">
      <c r="A141" s="12"/>
      <c r="B141" s="202"/>
      <c r="C141" s="203"/>
      <c r="D141" s="204" t="s">
        <v>78</v>
      </c>
      <c r="E141" s="205" t="s">
        <v>205</v>
      </c>
      <c r="F141" s="205" t="s">
        <v>493</v>
      </c>
      <c r="G141" s="203"/>
      <c r="H141" s="203"/>
      <c r="I141" s="206"/>
      <c r="J141" s="207">
        <f>BK141</f>
        <v>0</v>
      </c>
      <c r="K141" s="203"/>
      <c r="L141" s="208"/>
      <c r="M141" s="209"/>
      <c r="N141" s="210"/>
      <c r="O141" s="210"/>
      <c r="P141" s="211">
        <f>P142+P163</f>
        <v>0</v>
      </c>
      <c r="Q141" s="210"/>
      <c r="R141" s="211">
        <f>R142+R163</f>
        <v>0.17845640000000002</v>
      </c>
      <c r="S141" s="210"/>
      <c r="T141" s="212">
        <f>T142+T163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153</v>
      </c>
      <c r="AT141" s="214" t="s">
        <v>78</v>
      </c>
      <c r="AU141" s="214" t="s">
        <v>79</v>
      </c>
      <c r="AY141" s="213" t="s">
        <v>133</v>
      </c>
      <c r="BK141" s="215">
        <f>BK142+BK163</f>
        <v>0</v>
      </c>
    </row>
    <row r="142" s="12" customFormat="1" ht="22.8" customHeight="1">
      <c r="A142" s="12"/>
      <c r="B142" s="202"/>
      <c r="C142" s="203"/>
      <c r="D142" s="204" t="s">
        <v>78</v>
      </c>
      <c r="E142" s="216" t="s">
        <v>494</v>
      </c>
      <c r="F142" s="216" t="s">
        <v>495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SUM(P143:P162)</f>
        <v>0</v>
      </c>
      <c r="Q142" s="210"/>
      <c r="R142" s="211">
        <f>SUM(R143:R162)</f>
        <v>0.12720000000000001</v>
      </c>
      <c r="S142" s="210"/>
      <c r="T142" s="212">
        <f>SUM(T143:T162)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153</v>
      </c>
      <c r="AT142" s="214" t="s">
        <v>78</v>
      </c>
      <c r="AU142" s="214" t="s">
        <v>87</v>
      </c>
      <c r="AY142" s="213" t="s">
        <v>133</v>
      </c>
      <c r="BK142" s="215">
        <f>SUM(BK143:BK162)</f>
        <v>0</v>
      </c>
    </row>
    <row r="143" s="2" customFormat="1" ht="33" customHeight="1">
      <c r="A143" s="38"/>
      <c r="B143" s="39"/>
      <c r="C143" s="218" t="s">
        <v>178</v>
      </c>
      <c r="D143" s="218" t="s">
        <v>135</v>
      </c>
      <c r="E143" s="219" t="s">
        <v>496</v>
      </c>
      <c r="F143" s="220" t="s">
        <v>497</v>
      </c>
      <c r="G143" s="221" t="s">
        <v>256</v>
      </c>
      <c r="H143" s="222">
        <v>2</v>
      </c>
      <c r="I143" s="223"/>
      <c r="J143" s="224">
        <f>ROUND(I143*H143,2)</f>
        <v>0</v>
      </c>
      <c r="K143" s="220" t="s">
        <v>139</v>
      </c>
      <c r="L143" s="44"/>
      <c r="M143" s="225" t="s">
        <v>1</v>
      </c>
      <c r="N143" s="226" t="s">
        <v>44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498</v>
      </c>
      <c r="AT143" s="229" t="s">
        <v>135</v>
      </c>
      <c r="AU143" s="229" t="s">
        <v>89</v>
      </c>
      <c r="AY143" s="17" t="s">
        <v>133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87</v>
      </c>
      <c r="BK143" s="230">
        <f>ROUND(I143*H143,2)</f>
        <v>0</v>
      </c>
      <c r="BL143" s="17" t="s">
        <v>498</v>
      </c>
      <c r="BM143" s="229" t="s">
        <v>499</v>
      </c>
    </row>
    <row r="144" s="14" customFormat="1">
      <c r="A144" s="14"/>
      <c r="B144" s="242"/>
      <c r="C144" s="243"/>
      <c r="D144" s="233" t="s">
        <v>142</v>
      </c>
      <c r="E144" s="244" t="s">
        <v>1</v>
      </c>
      <c r="F144" s="245" t="s">
        <v>259</v>
      </c>
      <c r="G144" s="243"/>
      <c r="H144" s="246">
        <v>2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142</v>
      </c>
      <c r="AU144" s="252" t="s">
        <v>89</v>
      </c>
      <c r="AV144" s="14" t="s">
        <v>89</v>
      </c>
      <c r="AW144" s="14" t="s">
        <v>35</v>
      </c>
      <c r="AX144" s="14" t="s">
        <v>79</v>
      </c>
      <c r="AY144" s="252" t="s">
        <v>133</v>
      </c>
    </row>
    <row r="145" s="15" customFormat="1">
      <c r="A145" s="15"/>
      <c r="B145" s="253"/>
      <c r="C145" s="254"/>
      <c r="D145" s="233" t="s">
        <v>142</v>
      </c>
      <c r="E145" s="255" t="s">
        <v>1</v>
      </c>
      <c r="F145" s="256" t="s">
        <v>146</v>
      </c>
      <c r="G145" s="254"/>
      <c r="H145" s="257">
        <v>2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142</v>
      </c>
      <c r="AU145" s="263" t="s">
        <v>89</v>
      </c>
      <c r="AV145" s="15" t="s">
        <v>140</v>
      </c>
      <c r="AW145" s="15" t="s">
        <v>35</v>
      </c>
      <c r="AX145" s="15" t="s">
        <v>87</v>
      </c>
      <c r="AY145" s="263" t="s">
        <v>133</v>
      </c>
    </row>
    <row r="146" s="2" customFormat="1" ht="21.75" customHeight="1">
      <c r="A146" s="38"/>
      <c r="B146" s="39"/>
      <c r="C146" s="264" t="s">
        <v>186</v>
      </c>
      <c r="D146" s="264" t="s">
        <v>205</v>
      </c>
      <c r="E146" s="265" t="s">
        <v>500</v>
      </c>
      <c r="F146" s="266" t="s">
        <v>501</v>
      </c>
      <c r="G146" s="267" t="s">
        <v>256</v>
      </c>
      <c r="H146" s="268">
        <v>2</v>
      </c>
      <c r="I146" s="269"/>
      <c r="J146" s="270">
        <f>ROUND(I146*H146,2)</f>
        <v>0</v>
      </c>
      <c r="K146" s="266" t="s">
        <v>1</v>
      </c>
      <c r="L146" s="271"/>
      <c r="M146" s="272" t="s">
        <v>1</v>
      </c>
      <c r="N146" s="273" t="s">
        <v>44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502</v>
      </c>
      <c r="AT146" s="229" t="s">
        <v>205</v>
      </c>
      <c r="AU146" s="229" t="s">
        <v>89</v>
      </c>
      <c r="AY146" s="17" t="s">
        <v>133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87</v>
      </c>
      <c r="BK146" s="230">
        <f>ROUND(I146*H146,2)</f>
        <v>0</v>
      </c>
      <c r="BL146" s="17" t="s">
        <v>502</v>
      </c>
      <c r="BM146" s="229" t="s">
        <v>503</v>
      </c>
    </row>
    <row r="147" s="2" customFormat="1" ht="16.5" customHeight="1">
      <c r="A147" s="38"/>
      <c r="B147" s="39"/>
      <c r="C147" s="218" t="s">
        <v>192</v>
      </c>
      <c r="D147" s="218" t="s">
        <v>135</v>
      </c>
      <c r="E147" s="219" t="s">
        <v>504</v>
      </c>
      <c r="F147" s="220" t="s">
        <v>505</v>
      </c>
      <c r="G147" s="221" t="s">
        <v>256</v>
      </c>
      <c r="H147" s="222">
        <v>2</v>
      </c>
      <c r="I147" s="223"/>
      <c r="J147" s="224">
        <f>ROUND(I147*H147,2)</f>
        <v>0</v>
      </c>
      <c r="K147" s="220" t="s">
        <v>139</v>
      </c>
      <c r="L147" s="44"/>
      <c r="M147" s="225" t="s">
        <v>1</v>
      </c>
      <c r="N147" s="226" t="s">
        <v>44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498</v>
      </c>
      <c r="AT147" s="229" t="s">
        <v>135</v>
      </c>
      <c r="AU147" s="229" t="s">
        <v>89</v>
      </c>
      <c r="AY147" s="17" t="s">
        <v>133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87</v>
      </c>
      <c r="BK147" s="230">
        <f>ROUND(I147*H147,2)</f>
        <v>0</v>
      </c>
      <c r="BL147" s="17" t="s">
        <v>498</v>
      </c>
      <c r="BM147" s="229" t="s">
        <v>506</v>
      </c>
    </row>
    <row r="148" s="14" customFormat="1">
      <c r="A148" s="14"/>
      <c r="B148" s="242"/>
      <c r="C148" s="243"/>
      <c r="D148" s="233" t="s">
        <v>142</v>
      </c>
      <c r="E148" s="244" t="s">
        <v>1</v>
      </c>
      <c r="F148" s="245" t="s">
        <v>259</v>
      </c>
      <c r="G148" s="243"/>
      <c r="H148" s="246">
        <v>2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142</v>
      </c>
      <c r="AU148" s="252" t="s">
        <v>89</v>
      </c>
      <c r="AV148" s="14" t="s">
        <v>89</v>
      </c>
      <c r="AW148" s="14" t="s">
        <v>35</v>
      </c>
      <c r="AX148" s="14" t="s">
        <v>79</v>
      </c>
      <c r="AY148" s="252" t="s">
        <v>133</v>
      </c>
    </row>
    <row r="149" s="15" customFormat="1">
      <c r="A149" s="15"/>
      <c r="B149" s="253"/>
      <c r="C149" s="254"/>
      <c r="D149" s="233" t="s">
        <v>142</v>
      </c>
      <c r="E149" s="255" t="s">
        <v>1</v>
      </c>
      <c r="F149" s="256" t="s">
        <v>146</v>
      </c>
      <c r="G149" s="254"/>
      <c r="H149" s="257">
        <v>2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3" t="s">
        <v>142</v>
      </c>
      <c r="AU149" s="263" t="s">
        <v>89</v>
      </c>
      <c r="AV149" s="15" t="s">
        <v>140</v>
      </c>
      <c r="AW149" s="15" t="s">
        <v>35</v>
      </c>
      <c r="AX149" s="15" t="s">
        <v>87</v>
      </c>
      <c r="AY149" s="263" t="s">
        <v>133</v>
      </c>
    </row>
    <row r="150" s="2" customFormat="1" ht="16.5" customHeight="1">
      <c r="A150" s="38"/>
      <c r="B150" s="39"/>
      <c r="C150" s="264" t="s">
        <v>196</v>
      </c>
      <c r="D150" s="264" t="s">
        <v>205</v>
      </c>
      <c r="E150" s="265" t="s">
        <v>507</v>
      </c>
      <c r="F150" s="266" t="s">
        <v>508</v>
      </c>
      <c r="G150" s="267" t="s">
        <v>256</v>
      </c>
      <c r="H150" s="268">
        <v>2</v>
      </c>
      <c r="I150" s="269"/>
      <c r="J150" s="270">
        <f>ROUND(I150*H150,2)</f>
        <v>0</v>
      </c>
      <c r="K150" s="266" t="s">
        <v>139</v>
      </c>
      <c r="L150" s="271"/>
      <c r="M150" s="272" t="s">
        <v>1</v>
      </c>
      <c r="N150" s="273" t="s">
        <v>44</v>
      </c>
      <c r="O150" s="91"/>
      <c r="P150" s="227">
        <f>O150*H150</f>
        <v>0</v>
      </c>
      <c r="Q150" s="227">
        <v>0.062</v>
      </c>
      <c r="R150" s="227">
        <f>Q150*H150</f>
        <v>0.124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502</v>
      </c>
      <c r="AT150" s="229" t="s">
        <v>205</v>
      </c>
      <c r="AU150" s="229" t="s">
        <v>89</v>
      </c>
      <c r="AY150" s="17" t="s">
        <v>133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87</v>
      </c>
      <c r="BK150" s="230">
        <f>ROUND(I150*H150,2)</f>
        <v>0</v>
      </c>
      <c r="BL150" s="17" t="s">
        <v>502</v>
      </c>
      <c r="BM150" s="229" t="s">
        <v>509</v>
      </c>
    </row>
    <row r="151" s="14" customFormat="1">
      <c r="A151" s="14"/>
      <c r="B151" s="242"/>
      <c r="C151" s="243"/>
      <c r="D151" s="233" t="s">
        <v>142</v>
      </c>
      <c r="E151" s="244" t="s">
        <v>1</v>
      </c>
      <c r="F151" s="245" t="s">
        <v>259</v>
      </c>
      <c r="G151" s="243"/>
      <c r="H151" s="246">
        <v>2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142</v>
      </c>
      <c r="AU151" s="252" t="s">
        <v>89</v>
      </c>
      <c r="AV151" s="14" t="s">
        <v>89</v>
      </c>
      <c r="AW151" s="14" t="s">
        <v>35</v>
      </c>
      <c r="AX151" s="14" t="s">
        <v>79</v>
      </c>
      <c r="AY151" s="252" t="s">
        <v>133</v>
      </c>
    </row>
    <row r="152" s="15" customFormat="1">
      <c r="A152" s="15"/>
      <c r="B152" s="253"/>
      <c r="C152" s="254"/>
      <c r="D152" s="233" t="s">
        <v>142</v>
      </c>
      <c r="E152" s="255" t="s">
        <v>1</v>
      </c>
      <c r="F152" s="256" t="s">
        <v>146</v>
      </c>
      <c r="G152" s="254"/>
      <c r="H152" s="257">
        <v>2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3" t="s">
        <v>142</v>
      </c>
      <c r="AU152" s="263" t="s">
        <v>89</v>
      </c>
      <c r="AV152" s="15" t="s">
        <v>140</v>
      </c>
      <c r="AW152" s="15" t="s">
        <v>35</v>
      </c>
      <c r="AX152" s="15" t="s">
        <v>87</v>
      </c>
      <c r="AY152" s="263" t="s">
        <v>133</v>
      </c>
    </row>
    <row r="153" s="2" customFormat="1" ht="16.5" customHeight="1">
      <c r="A153" s="38"/>
      <c r="B153" s="39"/>
      <c r="C153" s="218" t="s">
        <v>8</v>
      </c>
      <c r="D153" s="218" t="s">
        <v>135</v>
      </c>
      <c r="E153" s="219" t="s">
        <v>510</v>
      </c>
      <c r="F153" s="220" t="s">
        <v>511</v>
      </c>
      <c r="G153" s="221" t="s">
        <v>256</v>
      </c>
      <c r="H153" s="222">
        <v>2</v>
      </c>
      <c r="I153" s="223"/>
      <c r="J153" s="224">
        <f>ROUND(I153*H153,2)</f>
        <v>0</v>
      </c>
      <c r="K153" s="220" t="s">
        <v>139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498</v>
      </c>
      <c r="AT153" s="229" t="s">
        <v>135</v>
      </c>
      <c r="AU153" s="229" t="s">
        <v>89</v>
      </c>
      <c r="AY153" s="17" t="s">
        <v>133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498</v>
      </c>
      <c r="BM153" s="229" t="s">
        <v>512</v>
      </c>
    </row>
    <row r="154" s="14" customFormat="1">
      <c r="A154" s="14"/>
      <c r="B154" s="242"/>
      <c r="C154" s="243"/>
      <c r="D154" s="233" t="s">
        <v>142</v>
      </c>
      <c r="E154" s="244" t="s">
        <v>1</v>
      </c>
      <c r="F154" s="245" t="s">
        <v>259</v>
      </c>
      <c r="G154" s="243"/>
      <c r="H154" s="246">
        <v>2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142</v>
      </c>
      <c r="AU154" s="252" t="s">
        <v>89</v>
      </c>
      <c r="AV154" s="14" t="s">
        <v>89</v>
      </c>
      <c r="AW154" s="14" t="s">
        <v>35</v>
      </c>
      <c r="AX154" s="14" t="s">
        <v>79</v>
      </c>
      <c r="AY154" s="252" t="s">
        <v>133</v>
      </c>
    </row>
    <row r="155" s="15" customFormat="1">
      <c r="A155" s="15"/>
      <c r="B155" s="253"/>
      <c r="C155" s="254"/>
      <c r="D155" s="233" t="s">
        <v>142</v>
      </c>
      <c r="E155" s="255" t="s">
        <v>1</v>
      </c>
      <c r="F155" s="256" t="s">
        <v>146</v>
      </c>
      <c r="G155" s="254"/>
      <c r="H155" s="257">
        <v>2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3" t="s">
        <v>142</v>
      </c>
      <c r="AU155" s="263" t="s">
        <v>89</v>
      </c>
      <c r="AV155" s="15" t="s">
        <v>140</v>
      </c>
      <c r="AW155" s="15" t="s">
        <v>35</v>
      </c>
      <c r="AX155" s="15" t="s">
        <v>87</v>
      </c>
      <c r="AY155" s="263" t="s">
        <v>133</v>
      </c>
    </row>
    <row r="156" s="2" customFormat="1" ht="16.5" customHeight="1">
      <c r="A156" s="38"/>
      <c r="B156" s="39"/>
      <c r="C156" s="264" t="s">
        <v>204</v>
      </c>
      <c r="D156" s="264" t="s">
        <v>205</v>
      </c>
      <c r="E156" s="265" t="s">
        <v>513</v>
      </c>
      <c r="F156" s="266" t="s">
        <v>514</v>
      </c>
      <c r="G156" s="267" t="s">
        <v>256</v>
      </c>
      <c r="H156" s="268">
        <v>2</v>
      </c>
      <c r="I156" s="269"/>
      <c r="J156" s="270">
        <f>ROUND(I156*H156,2)</f>
        <v>0</v>
      </c>
      <c r="K156" s="266" t="s">
        <v>139</v>
      </c>
      <c r="L156" s="271"/>
      <c r="M156" s="272" t="s">
        <v>1</v>
      </c>
      <c r="N156" s="273" t="s">
        <v>44</v>
      </c>
      <c r="O156" s="91"/>
      <c r="P156" s="227">
        <f>O156*H156</f>
        <v>0</v>
      </c>
      <c r="Q156" s="227">
        <v>0.00029999999999999997</v>
      </c>
      <c r="R156" s="227">
        <f>Q156*H156</f>
        <v>0.00059999999999999995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502</v>
      </c>
      <c r="AT156" s="229" t="s">
        <v>205</v>
      </c>
      <c r="AU156" s="229" t="s">
        <v>89</v>
      </c>
      <c r="AY156" s="17" t="s">
        <v>133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87</v>
      </c>
      <c r="BK156" s="230">
        <f>ROUND(I156*H156,2)</f>
        <v>0</v>
      </c>
      <c r="BL156" s="17" t="s">
        <v>502</v>
      </c>
      <c r="BM156" s="229" t="s">
        <v>515</v>
      </c>
    </row>
    <row r="157" s="14" customFormat="1">
      <c r="A157" s="14"/>
      <c r="B157" s="242"/>
      <c r="C157" s="243"/>
      <c r="D157" s="233" t="s">
        <v>142</v>
      </c>
      <c r="E157" s="244" t="s">
        <v>1</v>
      </c>
      <c r="F157" s="245" t="s">
        <v>259</v>
      </c>
      <c r="G157" s="243"/>
      <c r="H157" s="246">
        <v>2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142</v>
      </c>
      <c r="AU157" s="252" t="s">
        <v>89</v>
      </c>
      <c r="AV157" s="14" t="s">
        <v>89</v>
      </c>
      <c r="AW157" s="14" t="s">
        <v>35</v>
      </c>
      <c r="AX157" s="14" t="s">
        <v>79</v>
      </c>
      <c r="AY157" s="252" t="s">
        <v>133</v>
      </c>
    </row>
    <row r="158" s="15" customFormat="1">
      <c r="A158" s="15"/>
      <c r="B158" s="253"/>
      <c r="C158" s="254"/>
      <c r="D158" s="233" t="s">
        <v>142</v>
      </c>
      <c r="E158" s="255" t="s">
        <v>1</v>
      </c>
      <c r="F158" s="256" t="s">
        <v>146</v>
      </c>
      <c r="G158" s="254"/>
      <c r="H158" s="257">
        <v>2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3" t="s">
        <v>142</v>
      </c>
      <c r="AU158" s="263" t="s">
        <v>89</v>
      </c>
      <c r="AV158" s="15" t="s">
        <v>140</v>
      </c>
      <c r="AW158" s="15" t="s">
        <v>35</v>
      </c>
      <c r="AX158" s="15" t="s">
        <v>87</v>
      </c>
      <c r="AY158" s="263" t="s">
        <v>133</v>
      </c>
    </row>
    <row r="159" s="2" customFormat="1" ht="24.15" customHeight="1">
      <c r="A159" s="38"/>
      <c r="B159" s="39"/>
      <c r="C159" s="218" t="s">
        <v>211</v>
      </c>
      <c r="D159" s="218" t="s">
        <v>135</v>
      </c>
      <c r="E159" s="219" t="s">
        <v>516</v>
      </c>
      <c r="F159" s="220" t="s">
        <v>517</v>
      </c>
      <c r="G159" s="221" t="s">
        <v>256</v>
      </c>
      <c r="H159" s="222">
        <v>2</v>
      </c>
      <c r="I159" s="223"/>
      <c r="J159" s="224">
        <f>ROUND(I159*H159,2)</f>
        <v>0</v>
      </c>
      <c r="K159" s="220" t="s">
        <v>139</v>
      </c>
      <c r="L159" s="44"/>
      <c r="M159" s="225" t="s">
        <v>1</v>
      </c>
      <c r="N159" s="226" t="s">
        <v>44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498</v>
      </c>
      <c r="AT159" s="229" t="s">
        <v>135</v>
      </c>
      <c r="AU159" s="229" t="s">
        <v>89</v>
      </c>
      <c r="AY159" s="17" t="s">
        <v>133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87</v>
      </c>
      <c r="BK159" s="230">
        <f>ROUND(I159*H159,2)</f>
        <v>0</v>
      </c>
      <c r="BL159" s="17" t="s">
        <v>498</v>
      </c>
      <c r="BM159" s="229" t="s">
        <v>518</v>
      </c>
    </row>
    <row r="160" s="14" customFormat="1">
      <c r="A160" s="14"/>
      <c r="B160" s="242"/>
      <c r="C160" s="243"/>
      <c r="D160" s="233" t="s">
        <v>142</v>
      </c>
      <c r="E160" s="244" t="s">
        <v>1</v>
      </c>
      <c r="F160" s="245" t="s">
        <v>259</v>
      </c>
      <c r="G160" s="243"/>
      <c r="H160" s="246">
        <v>2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142</v>
      </c>
      <c r="AU160" s="252" t="s">
        <v>89</v>
      </c>
      <c r="AV160" s="14" t="s">
        <v>89</v>
      </c>
      <c r="AW160" s="14" t="s">
        <v>35</v>
      </c>
      <c r="AX160" s="14" t="s">
        <v>79</v>
      </c>
      <c r="AY160" s="252" t="s">
        <v>133</v>
      </c>
    </row>
    <row r="161" s="15" customFormat="1">
      <c r="A161" s="15"/>
      <c r="B161" s="253"/>
      <c r="C161" s="254"/>
      <c r="D161" s="233" t="s">
        <v>142</v>
      </c>
      <c r="E161" s="255" t="s">
        <v>1</v>
      </c>
      <c r="F161" s="256" t="s">
        <v>146</v>
      </c>
      <c r="G161" s="254"/>
      <c r="H161" s="257">
        <v>2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142</v>
      </c>
      <c r="AU161" s="263" t="s">
        <v>89</v>
      </c>
      <c r="AV161" s="15" t="s">
        <v>140</v>
      </c>
      <c r="AW161" s="15" t="s">
        <v>35</v>
      </c>
      <c r="AX161" s="15" t="s">
        <v>87</v>
      </c>
      <c r="AY161" s="263" t="s">
        <v>133</v>
      </c>
    </row>
    <row r="162" s="2" customFormat="1" ht="16.5" customHeight="1">
      <c r="A162" s="38"/>
      <c r="B162" s="39"/>
      <c r="C162" s="264" t="s">
        <v>218</v>
      </c>
      <c r="D162" s="264" t="s">
        <v>205</v>
      </c>
      <c r="E162" s="265" t="s">
        <v>519</v>
      </c>
      <c r="F162" s="266" t="s">
        <v>520</v>
      </c>
      <c r="G162" s="267" t="s">
        <v>256</v>
      </c>
      <c r="H162" s="268">
        <v>2</v>
      </c>
      <c r="I162" s="269"/>
      <c r="J162" s="270">
        <f>ROUND(I162*H162,2)</f>
        <v>0</v>
      </c>
      <c r="K162" s="266" t="s">
        <v>139</v>
      </c>
      <c r="L162" s="271"/>
      <c r="M162" s="272" t="s">
        <v>1</v>
      </c>
      <c r="N162" s="273" t="s">
        <v>44</v>
      </c>
      <c r="O162" s="91"/>
      <c r="P162" s="227">
        <f>O162*H162</f>
        <v>0</v>
      </c>
      <c r="Q162" s="227">
        <v>0.0012999999999999999</v>
      </c>
      <c r="R162" s="227">
        <f>Q162*H162</f>
        <v>0.0025999999999999999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502</v>
      </c>
      <c r="AT162" s="229" t="s">
        <v>205</v>
      </c>
      <c r="AU162" s="229" t="s">
        <v>89</v>
      </c>
      <c r="AY162" s="17" t="s">
        <v>133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87</v>
      </c>
      <c r="BK162" s="230">
        <f>ROUND(I162*H162,2)</f>
        <v>0</v>
      </c>
      <c r="BL162" s="17" t="s">
        <v>502</v>
      </c>
      <c r="BM162" s="229" t="s">
        <v>521</v>
      </c>
    </row>
    <row r="163" s="12" customFormat="1" ht="22.8" customHeight="1">
      <c r="A163" s="12"/>
      <c r="B163" s="202"/>
      <c r="C163" s="203"/>
      <c r="D163" s="204" t="s">
        <v>78</v>
      </c>
      <c r="E163" s="216" t="s">
        <v>522</v>
      </c>
      <c r="F163" s="216" t="s">
        <v>523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SUM(P164:P202)</f>
        <v>0</v>
      </c>
      <c r="Q163" s="210"/>
      <c r="R163" s="211">
        <f>SUM(R164:R202)</f>
        <v>0.051256400000000008</v>
      </c>
      <c r="S163" s="210"/>
      <c r="T163" s="212">
        <f>SUM(T164:T202)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153</v>
      </c>
      <c r="AT163" s="214" t="s">
        <v>78</v>
      </c>
      <c r="AU163" s="214" t="s">
        <v>87</v>
      </c>
      <c r="AY163" s="213" t="s">
        <v>133</v>
      </c>
      <c r="BK163" s="215">
        <f>SUM(BK164:BK202)</f>
        <v>0</v>
      </c>
    </row>
    <row r="164" s="2" customFormat="1" ht="24.15" customHeight="1">
      <c r="A164" s="38"/>
      <c r="B164" s="39"/>
      <c r="C164" s="218" t="s">
        <v>222</v>
      </c>
      <c r="D164" s="218" t="s">
        <v>135</v>
      </c>
      <c r="E164" s="219" t="s">
        <v>524</v>
      </c>
      <c r="F164" s="220" t="s">
        <v>525</v>
      </c>
      <c r="G164" s="221" t="s">
        <v>526</v>
      </c>
      <c r="H164" s="222">
        <v>0.017000000000000001</v>
      </c>
      <c r="I164" s="223"/>
      <c r="J164" s="224">
        <f>ROUND(I164*H164,2)</f>
        <v>0</v>
      </c>
      <c r="K164" s="220" t="s">
        <v>139</v>
      </c>
      <c r="L164" s="44"/>
      <c r="M164" s="225" t="s">
        <v>1</v>
      </c>
      <c r="N164" s="226" t="s">
        <v>44</v>
      </c>
      <c r="O164" s="91"/>
      <c r="P164" s="227">
        <f>O164*H164</f>
        <v>0</v>
      </c>
      <c r="Q164" s="227">
        <v>0.0088000000000000005</v>
      </c>
      <c r="R164" s="227">
        <f>Q164*H164</f>
        <v>0.00014960000000000003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498</v>
      </c>
      <c r="AT164" s="229" t="s">
        <v>135</v>
      </c>
      <c r="AU164" s="229" t="s">
        <v>89</v>
      </c>
      <c r="AY164" s="17" t="s">
        <v>133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87</v>
      </c>
      <c r="BK164" s="230">
        <f>ROUND(I164*H164,2)</f>
        <v>0</v>
      </c>
      <c r="BL164" s="17" t="s">
        <v>498</v>
      </c>
      <c r="BM164" s="229" t="s">
        <v>527</v>
      </c>
    </row>
    <row r="165" s="14" customFormat="1">
      <c r="A165" s="14"/>
      <c r="B165" s="242"/>
      <c r="C165" s="243"/>
      <c r="D165" s="233" t="s">
        <v>142</v>
      </c>
      <c r="E165" s="244" t="s">
        <v>1</v>
      </c>
      <c r="F165" s="245" t="s">
        <v>528</v>
      </c>
      <c r="G165" s="243"/>
      <c r="H165" s="246">
        <v>0.017000000000000001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142</v>
      </c>
      <c r="AU165" s="252" t="s">
        <v>89</v>
      </c>
      <c r="AV165" s="14" t="s">
        <v>89</v>
      </c>
      <c r="AW165" s="14" t="s">
        <v>35</v>
      </c>
      <c r="AX165" s="14" t="s">
        <v>79</v>
      </c>
      <c r="AY165" s="252" t="s">
        <v>133</v>
      </c>
    </row>
    <row r="166" s="15" customFormat="1">
      <c r="A166" s="15"/>
      <c r="B166" s="253"/>
      <c r="C166" s="254"/>
      <c r="D166" s="233" t="s">
        <v>142</v>
      </c>
      <c r="E166" s="255" t="s">
        <v>1</v>
      </c>
      <c r="F166" s="256" t="s">
        <v>146</v>
      </c>
      <c r="G166" s="254"/>
      <c r="H166" s="257">
        <v>0.017000000000000001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3" t="s">
        <v>142</v>
      </c>
      <c r="AU166" s="263" t="s">
        <v>89</v>
      </c>
      <c r="AV166" s="15" t="s">
        <v>140</v>
      </c>
      <c r="AW166" s="15" t="s">
        <v>35</v>
      </c>
      <c r="AX166" s="15" t="s">
        <v>87</v>
      </c>
      <c r="AY166" s="263" t="s">
        <v>133</v>
      </c>
    </row>
    <row r="167" s="2" customFormat="1" ht="49.05" customHeight="1">
      <c r="A167" s="38"/>
      <c r="B167" s="39"/>
      <c r="C167" s="218" t="s">
        <v>226</v>
      </c>
      <c r="D167" s="218" t="s">
        <v>135</v>
      </c>
      <c r="E167" s="219" t="s">
        <v>529</v>
      </c>
      <c r="F167" s="220" t="s">
        <v>530</v>
      </c>
      <c r="G167" s="221" t="s">
        <v>181</v>
      </c>
      <c r="H167" s="222">
        <v>2.98</v>
      </c>
      <c r="I167" s="223"/>
      <c r="J167" s="224">
        <f>ROUND(I167*H167,2)</f>
        <v>0</v>
      </c>
      <c r="K167" s="220" t="s">
        <v>139</v>
      </c>
      <c r="L167" s="44"/>
      <c r="M167" s="225" t="s">
        <v>1</v>
      </c>
      <c r="N167" s="226" t="s">
        <v>44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498</v>
      </c>
      <c r="AT167" s="229" t="s">
        <v>135</v>
      </c>
      <c r="AU167" s="229" t="s">
        <v>89</v>
      </c>
      <c r="AY167" s="17" t="s">
        <v>133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87</v>
      </c>
      <c r="BK167" s="230">
        <f>ROUND(I167*H167,2)</f>
        <v>0</v>
      </c>
      <c r="BL167" s="17" t="s">
        <v>498</v>
      </c>
      <c r="BM167" s="229" t="s">
        <v>531</v>
      </c>
    </row>
    <row r="168" s="13" customFormat="1">
      <c r="A168" s="13"/>
      <c r="B168" s="231"/>
      <c r="C168" s="232"/>
      <c r="D168" s="233" t="s">
        <v>142</v>
      </c>
      <c r="E168" s="234" t="s">
        <v>1</v>
      </c>
      <c r="F168" s="235" t="s">
        <v>532</v>
      </c>
      <c r="G168" s="232"/>
      <c r="H168" s="234" t="s">
        <v>1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142</v>
      </c>
      <c r="AU168" s="241" t="s">
        <v>89</v>
      </c>
      <c r="AV168" s="13" t="s">
        <v>87</v>
      </c>
      <c r="AW168" s="13" t="s">
        <v>35</v>
      </c>
      <c r="AX168" s="13" t="s">
        <v>79</v>
      </c>
      <c r="AY168" s="241" t="s">
        <v>133</v>
      </c>
    </row>
    <row r="169" s="14" customFormat="1">
      <c r="A169" s="14"/>
      <c r="B169" s="242"/>
      <c r="C169" s="243"/>
      <c r="D169" s="233" t="s">
        <v>142</v>
      </c>
      <c r="E169" s="244" t="s">
        <v>1</v>
      </c>
      <c r="F169" s="245" t="s">
        <v>533</v>
      </c>
      <c r="G169" s="243"/>
      <c r="H169" s="246">
        <v>0.97999999999999998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142</v>
      </c>
      <c r="AU169" s="252" t="s">
        <v>89</v>
      </c>
      <c r="AV169" s="14" t="s">
        <v>89</v>
      </c>
      <c r="AW169" s="14" t="s">
        <v>35</v>
      </c>
      <c r="AX169" s="14" t="s">
        <v>79</v>
      </c>
      <c r="AY169" s="252" t="s">
        <v>133</v>
      </c>
    </row>
    <row r="170" s="13" customFormat="1">
      <c r="A170" s="13"/>
      <c r="B170" s="231"/>
      <c r="C170" s="232"/>
      <c r="D170" s="233" t="s">
        <v>142</v>
      </c>
      <c r="E170" s="234" t="s">
        <v>1</v>
      </c>
      <c r="F170" s="235" t="s">
        <v>534</v>
      </c>
      <c r="G170" s="232"/>
      <c r="H170" s="234" t="s">
        <v>1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142</v>
      </c>
      <c r="AU170" s="241" t="s">
        <v>89</v>
      </c>
      <c r="AV170" s="13" t="s">
        <v>87</v>
      </c>
      <c r="AW170" s="13" t="s">
        <v>35</v>
      </c>
      <c r="AX170" s="13" t="s">
        <v>79</v>
      </c>
      <c r="AY170" s="241" t="s">
        <v>133</v>
      </c>
    </row>
    <row r="171" s="14" customFormat="1">
      <c r="A171" s="14"/>
      <c r="B171" s="242"/>
      <c r="C171" s="243"/>
      <c r="D171" s="233" t="s">
        <v>142</v>
      </c>
      <c r="E171" s="244" t="s">
        <v>1</v>
      </c>
      <c r="F171" s="245" t="s">
        <v>535</v>
      </c>
      <c r="G171" s="243"/>
      <c r="H171" s="246">
        <v>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142</v>
      </c>
      <c r="AU171" s="252" t="s">
        <v>89</v>
      </c>
      <c r="AV171" s="14" t="s">
        <v>89</v>
      </c>
      <c r="AW171" s="14" t="s">
        <v>35</v>
      </c>
      <c r="AX171" s="14" t="s">
        <v>79</v>
      </c>
      <c r="AY171" s="252" t="s">
        <v>133</v>
      </c>
    </row>
    <row r="172" s="15" customFormat="1">
      <c r="A172" s="15"/>
      <c r="B172" s="253"/>
      <c r="C172" s="254"/>
      <c r="D172" s="233" t="s">
        <v>142</v>
      </c>
      <c r="E172" s="255" t="s">
        <v>1</v>
      </c>
      <c r="F172" s="256" t="s">
        <v>146</v>
      </c>
      <c r="G172" s="254"/>
      <c r="H172" s="257">
        <v>2.98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3" t="s">
        <v>142</v>
      </c>
      <c r="AU172" s="263" t="s">
        <v>89</v>
      </c>
      <c r="AV172" s="15" t="s">
        <v>140</v>
      </c>
      <c r="AW172" s="15" t="s">
        <v>35</v>
      </c>
      <c r="AX172" s="15" t="s">
        <v>87</v>
      </c>
      <c r="AY172" s="263" t="s">
        <v>133</v>
      </c>
    </row>
    <row r="173" s="2" customFormat="1" ht="62.7" customHeight="1">
      <c r="A173" s="38"/>
      <c r="B173" s="39"/>
      <c r="C173" s="218" t="s">
        <v>231</v>
      </c>
      <c r="D173" s="218" t="s">
        <v>135</v>
      </c>
      <c r="E173" s="219" t="s">
        <v>536</v>
      </c>
      <c r="F173" s="220" t="s">
        <v>537</v>
      </c>
      <c r="G173" s="221" t="s">
        <v>159</v>
      </c>
      <c r="H173" s="222">
        <v>8</v>
      </c>
      <c r="I173" s="223"/>
      <c r="J173" s="224">
        <f>ROUND(I173*H173,2)</f>
        <v>0</v>
      </c>
      <c r="K173" s="220" t="s">
        <v>139</v>
      </c>
      <c r="L173" s="44"/>
      <c r="M173" s="225" t="s">
        <v>1</v>
      </c>
      <c r="N173" s="226" t="s">
        <v>44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498</v>
      </c>
      <c r="AT173" s="229" t="s">
        <v>135</v>
      </c>
      <c r="AU173" s="229" t="s">
        <v>89</v>
      </c>
      <c r="AY173" s="17" t="s">
        <v>133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87</v>
      </c>
      <c r="BK173" s="230">
        <f>ROUND(I173*H173,2)</f>
        <v>0</v>
      </c>
      <c r="BL173" s="17" t="s">
        <v>498</v>
      </c>
      <c r="BM173" s="229" t="s">
        <v>538</v>
      </c>
    </row>
    <row r="174" s="14" customFormat="1">
      <c r="A174" s="14"/>
      <c r="B174" s="242"/>
      <c r="C174" s="243"/>
      <c r="D174" s="233" t="s">
        <v>142</v>
      </c>
      <c r="E174" s="244" t="s">
        <v>1</v>
      </c>
      <c r="F174" s="245" t="s">
        <v>539</v>
      </c>
      <c r="G174" s="243"/>
      <c r="H174" s="246">
        <v>8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142</v>
      </c>
      <c r="AU174" s="252" t="s">
        <v>89</v>
      </c>
      <c r="AV174" s="14" t="s">
        <v>89</v>
      </c>
      <c r="AW174" s="14" t="s">
        <v>35</v>
      </c>
      <c r="AX174" s="14" t="s">
        <v>79</v>
      </c>
      <c r="AY174" s="252" t="s">
        <v>133</v>
      </c>
    </row>
    <row r="175" s="15" customFormat="1">
      <c r="A175" s="15"/>
      <c r="B175" s="253"/>
      <c r="C175" s="254"/>
      <c r="D175" s="233" t="s">
        <v>142</v>
      </c>
      <c r="E175" s="255" t="s">
        <v>1</v>
      </c>
      <c r="F175" s="256" t="s">
        <v>146</v>
      </c>
      <c r="G175" s="254"/>
      <c r="H175" s="257">
        <v>8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142</v>
      </c>
      <c r="AU175" s="263" t="s">
        <v>89</v>
      </c>
      <c r="AV175" s="15" t="s">
        <v>140</v>
      </c>
      <c r="AW175" s="15" t="s">
        <v>35</v>
      </c>
      <c r="AX175" s="15" t="s">
        <v>87</v>
      </c>
      <c r="AY175" s="263" t="s">
        <v>133</v>
      </c>
    </row>
    <row r="176" s="2" customFormat="1" ht="49.05" customHeight="1">
      <c r="A176" s="38"/>
      <c r="B176" s="39"/>
      <c r="C176" s="218" t="s">
        <v>235</v>
      </c>
      <c r="D176" s="218" t="s">
        <v>135</v>
      </c>
      <c r="E176" s="219" t="s">
        <v>540</v>
      </c>
      <c r="F176" s="220" t="s">
        <v>541</v>
      </c>
      <c r="G176" s="221" t="s">
        <v>181</v>
      </c>
      <c r="H176" s="222">
        <v>2</v>
      </c>
      <c r="I176" s="223"/>
      <c r="J176" s="224">
        <f>ROUND(I176*H176,2)</f>
        <v>0</v>
      </c>
      <c r="K176" s="220" t="s">
        <v>139</v>
      </c>
      <c r="L176" s="44"/>
      <c r="M176" s="225" t="s">
        <v>1</v>
      </c>
      <c r="N176" s="226" t="s">
        <v>44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498</v>
      </c>
      <c r="AT176" s="229" t="s">
        <v>135</v>
      </c>
      <c r="AU176" s="229" t="s">
        <v>89</v>
      </c>
      <c r="AY176" s="17" t="s">
        <v>133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87</v>
      </c>
      <c r="BK176" s="230">
        <f>ROUND(I176*H176,2)</f>
        <v>0</v>
      </c>
      <c r="BL176" s="17" t="s">
        <v>498</v>
      </c>
      <c r="BM176" s="229" t="s">
        <v>542</v>
      </c>
    </row>
    <row r="177" s="13" customFormat="1">
      <c r="A177" s="13"/>
      <c r="B177" s="231"/>
      <c r="C177" s="232"/>
      <c r="D177" s="233" t="s">
        <v>142</v>
      </c>
      <c r="E177" s="234" t="s">
        <v>1</v>
      </c>
      <c r="F177" s="235" t="s">
        <v>534</v>
      </c>
      <c r="G177" s="232"/>
      <c r="H177" s="234" t="s">
        <v>1</v>
      </c>
      <c r="I177" s="236"/>
      <c r="J177" s="232"/>
      <c r="K177" s="232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142</v>
      </c>
      <c r="AU177" s="241" t="s">
        <v>89</v>
      </c>
      <c r="AV177" s="13" t="s">
        <v>87</v>
      </c>
      <c r="AW177" s="13" t="s">
        <v>35</v>
      </c>
      <c r="AX177" s="13" t="s">
        <v>79</v>
      </c>
      <c r="AY177" s="241" t="s">
        <v>133</v>
      </c>
    </row>
    <row r="178" s="14" customFormat="1">
      <c r="A178" s="14"/>
      <c r="B178" s="242"/>
      <c r="C178" s="243"/>
      <c r="D178" s="233" t="s">
        <v>142</v>
      </c>
      <c r="E178" s="244" t="s">
        <v>1</v>
      </c>
      <c r="F178" s="245" t="s">
        <v>535</v>
      </c>
      <c r="G178" s="243"/>
      <c r="H178" s="246">
        <v>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142</v>
      </c>
      <c r="AU178" s="252" t="s">
        <v>89</v>
      </c>
      <c r="AV178" s="14" t="s">
        <v>89</v>
      </c>
      <c r="AW178" s="14" t="s">
        <v>35</v>
      </c>
      <c r="AX178" s="14" t="s">
        <v>79</v>
      </c>
      <c r="AY178" s="252" t="s">
        <v>133</v>
      </c>
    </row>
    <row r="179" s="15" customFormat="1">
      <c r="A179" s="15"/>
      <c r="B179" s="253"/>
      <c r="C179" s="254"/>
      <c r="D179" s="233" t="s">
        <v>142</v>
      </c>
      <c r="E179" s="255" t="s">
        <v>1</v>
      </c>
      <c r="F179" s="256" t="s">
        <v>146</v>
      </c>
      <c r="G179" s="254"/>
      <c r="H179" s="257">
        <v>2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3" t="s">
        <v>142</v>
      </c>
      <c r="AU179" s="263" t="s">
        <v>89</v>
      </c>
      <c r="AV179" s="15" t="s">
        <v>140</v>
      </c>
      <c r="AW179" s="15" t="s">
        <v>35</v>
      </c>
      <c r="AX179" s="15" t="s">
        <v>87</v>
      </c>
      <c r="AY179" s="263" t="s">
        <v>133</v>
      </c>
    </row>
    <row r="180" s="2" customFormat="1" ht="55.5" customHeight="1">
      <c r="A180" s="38"/>
      <c r="B180" s="39"/>
      <c r="C180" s="218" t="s">
        <v>241</v>
      </c>
      <c r="D180" s="218" t="s">
        <v>135</v>
      </c>
      <c r="E180" s="219" t="s">
        <v>543</v>
      </c>
      <c r="F180" s="220" t="s">
        <v>544</v>
      </c>
      <c r="G180" s="221" t="s">
        <v>159</v>
      </c>
      <c r="H180" s="222">
        <v>8</v>
      </c>
      <c r="I180" s="223"/>
      <c r="J180" s="224">
        <f>ROUND(I180*H180,2)</f>
        <v>0</v>
      </c>
      <c r="K180" s="220" t="s">
        <v>139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498</v>
      </c>
      <c r="AT180" s="229" t="s">
        <v>135</v>
      </c>
      <c r="AU180" s="229" t="s">
        <v>89</v>
      </c>
      <c r="AY180" s="17" t="s">
        <v>133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498</v>
      </c>
      <c r="BM180" s="229" t="s">
        <v>545</v>
      </c>
    </row>
    <row r="181" s="14" customFormat="1">
      <c r="A181" s="14"/>
      <c r="B181" s="242"/>
      <c r="C181" s="243"/>
      <c r="D181" s="233" t="s">
        <v>142</v>
      </c>
      <c r="E181" s="244" t="s">
        <v>1</v>
      </c>
      <c r="F181" s="245" t="s">
        <v>539</v>
      </c>
      <c r="G181" s="243"/>
      <c r="H181" s="246">
        <v>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142</v>
      </c>
      <c r="AU181" s="252" t="s">
        <v>89</v>
      </c>
      <c r="AV181" s="14" t="s">
        <v>89</v>
      </c>
      <c r="AW181" s="14" t="s">
        <v>35</v>
      </c>
      <c r="AX181" s="14" t="s">
        <v>79</v>
      </c>
      <c r="AY181" s="252" t="s">
        <v>133</v>
      </c>
    </row>
    <row r="182" s="15" customFormat="1">
      <c r="A182" s="15"/>
      <c r="B182" s="253"/>
      <c r="C182" s="254"/>
      <c r="D182" s="233" t="s">
        <v>142</v>
      </c>
      <c r="E182" s="255" t="s">
        <v>1</v>
      </c>
      <c r="F182" s="256" t="s">
        <v>146</v>
      </c>
      <c r="G182" s="254"/>
      <c r="H182" s="257">
        <v>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3" t="s">
        <v>142</v>
      </c>
      <c r="AU182" s="263" t="s">
        <v>89</v>
      </c>
      <c r="AV182" s="15" t="s">
        <v>140</v>
      </c>
      <c r="AW182" s="15" t="s">
        <v>35</v>
      </c>
      <c r="AX182" s="15" t="s">
        <v>87</v>
      </c>
      <c r="AY182" s="263" t="s">
        <v>133</v>
      </c>
    </row>
    <row r="183" s="2" customFormat="1" ht="37.8" customHeight="1">
      <c r="A183" s="38"/>
      <c r="B183" s="39"/>
      <c r="C183" s="218" t="s">
        <v>7</v>
      </c>
      <c r="D183" s="218" t="s">
        <v>135</v>
      </c>
      <c r="E183" s="219" t="s">
        <v>546</v>
      </c>
      <c r="F183" s="220" t="s">
        <v>547</v>
      </c>
      <c r="G183" s="221" t="s">
        <v>159</v>
      </c>
      <c r="H183" s="222">
        <v>9</v>
      </c>
      <c r="I183" s="223"/>
      <c r="J183" s="224">
        <f>ROUND(I183*H183,2)</f>
        <v>0</v>
      </c>
      <c r="K183" s="220" t="s">
        <v>139</v>
      </c>
      <c r="L183" s="44"/>
      <c r="M183" s="225" t="s">
        <v>1</v>
      </c>
      <c r="N183" s="226" t="s">
        <v>44</v>
      </c>
      <c r="O183" s="91"/>
      <c r="P183" s="227">
        <f>O183*H183</f>
        <v>0</v>
      </c>
      <c r="Q183" s="227">
        <v>2.0000000000000002E-05</v>
      </c>
      <c r="R183" s="227">
        <f>Q183*H183</f>
        <v>0.00018000000000000001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498</v>
      </c>
      <c r="AT183" s="229" t="s">
        <v>135</v>
      </c>
      <c r="AU183" s="229" t="s">
        <v>89</v>
      </c>
      <c r="AY183" s="17" t="s">
        <v>133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87</v>
      </c>
      <c r="BK183" s="230">
        <f>ROUND(I183*H183,2)</f>
        <v>0</v>
      </c>
      <c r="BL183" s="17" t="s">
        <v>498</v>
      </c>
      <c r="BM183" s="229" t="s">
        <v>548</v>
      </c>
    </row>
    <row r="184" s="14" customFormat="1">
      <c r="A184" s="14"/>
      <c r="B184" s="242"/>
      <c r="C184" s="243"/>
      <c r="D184" s="233" t="s">
        <v>142</v>
      </c>
      <c r="E184" s="244" t="s">
        <v>1</v>
      </c>
      <c r="F184" s="245" t="s">
        <v>549</v>
      </c>
      <c r="G184" s="243"/>
      <c r="H184" s="246">
        <v>9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142</v>
      </c>
      <c r="AU184" s="252" t="s">
        <v>89</v>
      </c>
      <c r="AV184" s="14" t="s">
        <v>89</v>
      </c>
      <c r="AW184" s="14" t="s">
        <v>35</v>
      </c>
      <c r="AX184" s="14" t="s">
        <v>79</v>
      </c>
      <c r="AY184" s="252" t="s">
        <v>133</v>
      </c>
    </row>
    <row r="185" s="15" customFormat="1">
      <c r="A185" s="15"/>
      <c r="B185" s="253"/>
      <c r="C185" s="254"/>
      <c r="D185" s="233" t="s">
        <v>142</v>
      </c>
      <c r="E185" s="255" t="s">
        <v>1</v>
      </c>
      <c r="F185" s="256" t="s">
        <v>146</v>
      </c>
      <c r="G185" s="254"/>
      <c r="H185" s="257">
        <v>9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142</v>
      </c>
      <c r="AU185" s="263" t="s">
        <v>89</v>
      </c>
      <c r="AV185" s="15" t="s">
        <v>140</v>
      </c>
      <c r="AW185" s="15" t="s">
        <v>35</v>
      </c>
      <c r="AX185" s="15" t="s">
        <v>87</v>
      </c>
      <c r="AY185" s="263" t="s">
        <v>133</v>
      </c>
    </row>
    <row r="186" s="2" customFormat="1" ht="24.15" customHeight="1">
      <c r="A186" s="38"/>
      <c r="B186" s="39"/>
      <c r="C186" s="264" t="s">
        <v>253</v>
      </c>
      <c r="D186" s="264" t="s">
        <v>205</v>
      </c>
      <c r="E186" s="265" t="s">
        <v>550</v>
      </c>
      <c r="F186" s="266" t="s">
        <v>551</v>
      </c>
      <c r="G186" s="267" t="s">
        <v>159</v>
      </c>
      <c r="H186" s="268">
        <v>9.2699999999999996</v>
      </c>
      <c r="I186" s="269"/>
      <c r="J186" s="270">
        <f>ROUND(I186*H186,2)</f>
        <v>0</v>
      </c>
      <c r="K186" s="266" t="s">
        <v>139</v>
      </c>
      <c r="L186" s="271"/>
      <c r="M186" s="272" t="s">
        <v>1</v>
      </c>
      <c r="N186" s="273" t="s">
        <v>44</v>
      </c>
      <c r="O186" s="91"/>
      <c r="P186" s="227">
        <f>O186*H186</f>
        <v>0</v>
      </c>
      <c r="Q186" s="227">
        <v>0.0051200000000000004</v>
      </c>
      <c r="R186" s="227">
        <f>Q186*H186</f>
        <v>0.047462400000000002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502</v>
      </c>
      <c r="AT186" s="229" t="s">
        <v>205</v>
      </c>
      <c r="AU186" s="229" t="s">
        <v>89</v>
      </c>
      <c r="AY186" s="17" t="s">
        <v>133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87</v>
      </c>
      <c r="BK186" s="230">
        <f>ROUND(I186*H186,2)</f>
        <v>0</v>
      </c>
      <c r="BL186" s="17" t="s">
        <v>502</v>
      </c>
      <c r="BM186" s="229" t="s">
        <v>552</v>
      </c>
    </row>
    <row r="187" s="14" customFormat="1">
      <c r="A187" s="14"/>
      <c r="B187" s="242"/>
      <c r="C187" s="243"/>
      <c r="D187" s="233" t="s">
        <v>142</v>
      </c>
      <c r="E187" s="243"/>
      <c r="F187" s="245" t="s">
        <v>553</v>
      </c>
      <c r="G187" s="243"/>
      <c r="H187" s="246">
        <v>9.2699999999999996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142</v>
      </c>
      <c r="AU187" s="252" t="s">
        <v>89</v>
      </c>
      <c r="AV187" s="14" t="s">
        <v>89</v>
      </c>
      <c r="AW187" s="14" t="s">
        <v>4</v>
      </c>
      <c r="AX187" s="14" t="s">
        <v>87</v>
      </c>
      <c r="AY187" s="252" t="s">
        <v>133</v>
      </c>
    </row>
    <row r="188" s="2" customFormat="1" ht="33" customHeight="1">
      <c r="A188" s="38"/>
      <c r="B188" s="39"/>
      <c r="C188" s="218" t="s">
        <v>260</v>
      </c>
      <c r="D188" s="218" t="s">
        <v>135</v>
      </c>
      <c r="E188" s="219" t="s">
        <v>554</v>
      </c>
      <c r="F188" s="220" t="s">
        <v>555</v>
      </c>
      <c r="G188" s="221" t="s">
        <v>181</v>
      </c>
      <c r="H188" s="222">
        <v>0.97999999999999998</v>
      </c>
      <c r="I188" s="223"/>
      <c r="J188" s="224">
        <f>ROUND(I188*H188,2)</f>
        <v>0</v>
      </c>
      <c r="K188" s="220" t="s">
        <v>139</v>
      </c>
      <c r="L188" s="44"/>
      <c r="M188" s="225" t="s">
        <v>1</v>
      </c>
      <c r="N188" s="226" t="s">
        <v>44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498</v>
      </c>
      <c r="AT188" s="229" t="s">
        <v>135</v>
      </c>
      <c r="AU188" s="229" t="s">
        <v>89</v>
      </c>
      <c r="AY188" s="17" t="s">
        <v>133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87</v>
      </c>
      <c r="BK188" s="230">
        <f>ROUND(I188*H188,2)</f>
        <v>0</v>
      </c>
      <c r="BL188" s="17" t="s">
        <v>498</v>
      </c>
      <c r="BM188" s="229" t="s">
        <v>556</v>
      </c>
    </row>
    <row r="189" s="14" customFormat="1">
      <c r="A189" s="14"/>
      <c r="B189" s="242"/>
      <c r="C189" s="243"/>
      <c r="D189" s="233" t="s">
        <v>142</v>
      </c>
      <c r="E189" s="244" t="s">
        <v>1</v>
      </c>
      <c r="F189" s="245" t="s">
        <v>533</v>
      </c>
      <c r="G189" s="243"/>
      <c r="H189" s="246">
        <v>0.97999999999999998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142</v>
      </c>
      <c r="AU189" s="252" t="s">
        <v>89</v>
      </c>
      <c r="AV189" s="14" t="s">
        <v>89</v>
      </c>
      <c r="AW189" s="14" t="s">
        <v>35</v>
      </c>
      <c r="AX189" s="14" t="s">
        <v>79</v>
      </c>
      <c r="AY189" s="252" t="s">
        <v>133</v>
      </c>
    </row>
    <row r="190" s="15" customFormat="1">
      <c r="A190" s="15"/>
      <c r="B190" s="253"/>
      <c r="C190" s="254"/>
      <c r="D190" s="233" t="s">
        <v>142</v>
      </c>
      <c r="E190" s="255" t="s">
        <v>1</v>
      </c>
      <c r="F190" s="256" t="s">
        <v>146</v>
      </c>
      <c r="G190" s="254"/>
      <c r="H190" s="257">
        <v>0.97999999999999998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3" t="s">
        <v>142</v>
      </c>
      <c r="AU190" s="263" t="s">
        <v>89</v>
      </c>
      <c r="AV190" s="15" t="s">
        <v>140</v>
      </c>
      <c r="AW190" s="15" t="s">
        <v>35</v>
      </c>
      <c r="AX190" s="15" t="s">
        <v>87</v>
      </c>
      <c r="AY190" s="263" t="s">
        <v>133</v>
      </c>
    </row>
    <row r="191" s="2" customFormat="1" ht="37.8" customHeight="1">
      <c r="A191" s="38"/>
      <c r="B191" s="39"/>
      <c r="C191" s="218" t="s">
        <v>264</v>
      </c>
      <c r="D191" s="218" t="s">
        <v>135</v>
      </c>
      <c r="E191" s="219" t="s">
        <v>557</v>
      </c>
      <c r="F191" s="220" t="s">
        <v>558</v>
      </c>
      <c r="G191" s="221" t="s">
        <v>159</v>
      </c>
      <c r="H191" s="222">
        <v>8</v>
      </c>
      <c r="I191" s="223"/>
      <c r="J191" s="224">
        <f>ROUND(I191*H191,2)</f>
        <v>0</v>
      </c>
      <c r="K191" s="220" t="s">
        <v>139</v>
      </c>
      <c r="L191" s="44"/>
      <c r="M191" s="225" t="s">
        <v>1</v>
      </c>
      <c r="N191" s="226" t="s">
        <v>44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498</v>
      </c>
      <c r="AT191" s="229" t="s">
        <v>135</v>
      </c>
      <c r="AU191" s="229" t="s">
        <v>89</v>
      </c>
      <c r="AY191" s="17" t="s">
        <v>133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87</v>
      </c>
      <c r="BK191" s="230">
        <f>ROUND(I191*H191,2)</f>
        <v>0</v>
      </c>
      <c r="BL191" s="17" t="s">
        <v>498</v>
      </c>
      <c r="BM191" s="229" t="s">
        <v>559</v>
      </c>
    </row>
    <row r="192" s="14" customFormat="1">
      <c r="A192" s="14"/>
      <c r="B192" s="242"/>
      <c r="C192" s="243"/>
      <c r="D192" s="233" t="s">
        <v>142</v>
      </c>
      <c r="E192" s="244" t="s">
        <v>1</v>
      </c>
      <c r="F192" s="245" t="s">
        <v>539</v>
      </c>
      <c r="G192" s="243"/>
      <c r="H192" s="246">
        <v>8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142</v>
      </c>
      <c r="AU192" s="252" t="s">
        <v>89</v>
      </c>
      <c r="AV192" s="14" t="s">
        <v>89</v>
      </c>
      <c r="AW192" s="14" t="s">
        <v>35</v>
      </c>
      <c r="AX192" s="14" t="s">
        <v>79</v>
      </c>
      <c r="AY192" s="252" t="s">
        <v>133</v>
      </c>
    </row>
    <row r="193" s="15" customFormat="1">
      <c r="A193" s="15"/>
      <c r="B193" s="253"/>
      <c r="C193" s="254"/>
      <c r="D193" s="233" t="s">
        <v>142</v>
      </c>
      <c r="E193" s="255" t="s">
        <v>1</v>
      </c>
      <c r="F193" s="256" t="s">
        <v>146</v>
      </c>
      <c r="G193" s="254"/>
      <c r="H193" s="257">
        <v>8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3" t="s">
        <v>142</v>
      </c>
      <c r="AU193" s="263" t="s">
        <v>89</v>
      </c>
      <c r="AV193" s="15" t="s">
        <v>140</v>
      </c>
      <c r="AW193" s="15" t="s">
        <v>35</v>
      </c>
      <c r="AX193" s="15" t="s">
        <v>87</v>
      </c>
      <c r="AY193" s="263" t="s">
        <v>133</v>
      </c>
    </row>
    <row r="194" s="2" customFormat="1" ht="37.8" customHeight="1">
      <c r="A194" s="38"/>
      <c r="B194" s="39"/>
      <c r="C194" s="218" t="s">
        <v>268</v>
      </c>
      <c r="D194" s="218" t="s">
        <v>135</v>
      </c>
      <c r="E194" s="219" t="s">
        <v>560</v>
      </c>
      <c r="F194" s="220" t="s">
        <v>561</v>
      </c>
      <c r="G194" s="221" t="s">
        <v>159</v>
      </c>
      <c r="H194" s="222">
        <v>8</v>
      </c>
      <c r="I194" s="223"/>
      <c r="J194" s="224">
        <f>ROUND(I194*H194,2)</f>
        <v>0</v>
      </c>
      <c r="K194" s="220" t="s">
        <v>139</v>
      </c>
      <c r="L194" s="44"/>
      <c r="M194" s="225" t="s">
        <v>1</v>
      </c>
      <c r="N194" s="226" t="s">
        <v>44</v>
      </c>
      <c r="O194" s="91"/>
      <c r="P194" s="227">
        <f>O194*H194</f>
        <v>0</v>
      </c>
      <c r="Q194" s="227">
        <v>9.1799999999999995E-05</v>
      </c>
      <c r="R194" s="227">
        <f>Q194*H194</f>
        <v>0.00073439999999999996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498</v>
      </c>
      <c r="AT194" s="229" t="s">
        <v>135</v>
      </c>
      <c r="AU194" s="229" t="s">
        <v>89</v>
      </c>
      <c r="AY194" s="17" t="s">
        <v>133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87</v>
      </c>
      <c r="BK194" s="230">
        <f>ROUND(I194*H194,2)</f>
        <v>0</v>
      </c>
      <c r="BL194" s="17" t="s">
        <v>498</v>
      </c>
      <c r="BM194" s="229" t="s">
        <v>562</v>
      </c>
    </row>
    <row r="195" s="14" customFormat="1">
      <c r="A195" s="14"/>
      <c r="B195" s="242"/>
      <c r="C195" s="243"/>
      <c r="D195" s="233" t="s">
        <v>142</v>
      </c>
      <c r="E195" s="244" t="s">
        <v>1</v>
      </c>
      <c r="F195" s="245" t="s">
        <v>539</v>
      </c>
      <c r="G195" s="243"/>
      <c r="H195" s="246">
        <v>8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142</v>
      </c>
      <c r="AU195" s="252" t="s">
        <v>89</v>
      </c>
      <c r="AV195" s="14" t="s">
        <v>89</v>
      </c>
      <c r="AW195" s="14" t="s">
        <v>35</v>
      </c>
      <c r="AX195" s="14" t="s">
        <v>79</v>
      </c>
      <c r="AY195" s="252" t="s">
        <v>133</v>
      </c>
    </row>
    <row r="196" s="15" customFormat="1">
      <c r="A196" s="15"/>
      <c r="B196" s="253"/>
      <c r="C196" s="254"/>
      <c r="D196" s="233" t="s">
        <v>142</v>
      </c>
      <c r="E196" s="255" t="s">
        <v>1</v>
      </c>
      <c r="F196" s="256" t="s">
        <v>146</v>
      </c>
      <c r="G196" s="254"/>
      <c r="H196" s="257">
        <v>8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3" t="s">
        <v>142</v>
      </c>
      <c r="AU196" s="263" t="s">
        <v>89</v>
      </c>
      <c r="AV196" s="15" t="s">
        <v>140</v>
      </c>
      <c r="AW196" s="15" t="s">
        <v>35</v>
      </c>
      <c r="AX196" s="15" t="s">
        <v>87</v>
      </c>
      <c r="AY196" s="263" t="s">
        <v>133</v>
      </c>
    </row>
    <row r="197" s="2" customFormat="1" ht="37.8" customHeight="1">
      <c r="A197" s="38"/>
      <c r="B197" s="39"/>
      <c r="C197" s="218" t="s">
        <v>272</v>
      </c>
      <c r="D197" s="218" t="s">
        <v>135</v>
      </c>
      <c r="E197" s="219" t="s">
        <v>563</v>
      </c>
      <c r="F197" s="220" t="s">
        <v>564</v>
      </c>
      <c r="G197" s="221" t="s">
        <v>159</v>
      </c>
      <c r="H197" s="222">
        <v>10</v>
      </c>
      <c r="I197" s="223"/>
      <c r="J197" s="224">
        <f>ROUND(I197*H197,2)</f>
        <v>0</v>
      </c>
      <c r="K197" s="220" t="s">
        <v>139</v>
      </c>
      <c r="L197" s="44"/>
      <c r="M197" s="225" t="s">
        <v>1</v>
      </c>
      <c r="N197" s="226" t="s">
        <v>44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498</v>
      </c>
      <c r="AT197" s="229" t="s">
        <v>135</v>
      </c>
      <c r="AU197" s="229" t="s">
        <v>89</v>
      </c>
      <c r="AY197" s="17" t="s">
        <v>133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87</v>
      </c>
      <c r="BK197" s="230">
        <f>ROUND(I197*H197,2)</f>
        <v>0</v>
      </c>
      <c r="BL197" s="17" t="s">
        <v>498</v>
      </c>
      <c r="BM197" s="229" t="s">
        <v>565</v>
      </c>
    </row>
    <row r="198" s="14" customFormat="1">
      <c r="A198" s="14"/>
      <c r="B198" s="242"/>
      <c r="C198" s="243"/>
      <c r="D198" s="233" t="s">
        <v>142</v>
      </c>
      <c r="E198" s="244" t="s">
        <v>1</v>
      </c>
      <c r="F198" s="245" t="s">
        <v>539</v>
      </c>
      <c r="G198" s="243"/>
      <c r="H198" s="246">
        <v>8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142</v>
      </c>
      <c r="AU198" s="252" t="s">
        <v>89</v>
      </c>
      <c r="AV198" s="14" t="s">
        <v>89</v>
      </c>
      <c r="AW198" s="14" t="s">
        <v>35</v>
      </c>
      <c r="AX198" s="14" t="s">
        <v>79</v>
      </c>
      <c r="AY198" s="252" t="s">
        <v>133</v>
      </c>
    </row>
    <row r="199" s="14" customFormat="1">
      <c r="A199" s="14"/>
      <c r="B199" s="242"/>
      <c r="C199" s="243"/>
      <c r="D199" s="233" t="s">
        <v>142</v>
      </c>
      <c r="E199" s="244" t="s">
        <v>1</v>
      </c>
      <c r="F199" s="245" t="s">
        <v>259</v>
      </c>
      <c r="G199" s="243"/>
      <c r="H199" s="246">
        <v>2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2" t="s">
        <v>142</v>
      </c>
      <c r="AU199" s="252" t="s">
        <v>89</v>
      </c>
      <c r="AV199" s="14" t="s">
        <v>89</v>
      </c>
      <c r="AW199" s="14" t="s">
        <v>35</v>
      </c>
      <c r="AX199" s="14" t="s">
        <v>79</v>
      </c>
      <c r="AY199" s="252" t="s">
        <v>133</v>
      </c>
    </row>
    <row r="200" s="15" customFormat="1">
      <c r="A200" s="15"/>
      <c r="B200" s="253"/>
      <c r="C200" s="254"/>
      <c r="D200" s="233" t="s">
        <v>142</v>
      </c>
      <c r="E200" s="255" t="s">
        <v>1</v>
      </c>
      <c r="F200" s="256" t="s">
        <v>146</v>
      </c>
      <c r="G200" s="254"/>
      <c r="H200" s="257">
        <v>10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3" t="s">
        <v>142</v>
      </c>
      <c r="AU200" s="263" t="s">
        <v>89</v>
      </c>
      <c r="AV200" s="15" t="s">
        <v>140</v>
      </c>
      <c r="AW200" s="15" t="s">
        <v>35</v>
      </c>
      <c r="AX200" s="15" t="s">
        <v>87</v>
      </c>
      <c r="AY200" s="263" t="s">
        <v>133</v>
      </c>
    </row>
    <row r="201" s="2" customFormat="1" ht="24.15" customHeight="1">
      <c r="A201" s="38"/>
      <c r="B201" s="39"/>
      <c r="C201" s="264" t="s">
        <v>277</v>
      </c>
      <c r="D201" s="264" t="s">
        <v>205</v>
      </c>
      <c r="E201" s="265" t="s">
        <v>566</v>
      </c>
      <c r="F201" s="266" t="s">
        <v>567</v>
      </c>
      <c r="G201" s="267" t="s">
        <v>159</v>
      </c>
      <c r="H201" s="268">
        <v>10.5</v>
      </c>
      <c r="I201" s="269"/>
      <c r="J201" s="270">
        <f>ROUND(I201*H201,2)</f>
        <v>0</v>
      </c>
      <c r="K201" s="266" t="s">
        <v>139</v>
      </c>
      <c r="L201" s="271"/>
      <c r="M201" s="272" t="s">
        <v>1</v>
      </c>
      <c r="N201" s="273" t="s">
        <v>44</v>
      </c>
      <c r="O201" s="91"/>
      <c r="P201" s="227">
        <f>O201*H201</f>
        <v>0</v>
      </c>
      <c r="Q201" s="227">
        <v>0.00025999999999999998</v>
      </c>
      <c r="R201" s="227">
        <f>Q201*H201</f>
        <v>0.0027299999999999998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502</v>
      </c>
      <c r="AT201" s="229" t="s">
        <v>205</v>
      </c>
      <c r="AU201" s="229" t="s">
        <v>89</v>
      </c>
      <c r="AY201" s="17" t="s">
        <v>133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87</v>
      </c>
      <c r="BK201" s="230">
        <f>ROUND(I201*H201,2)</f>
        <v>0</v>
      </c>
      <c r="BL201" s="17" t="s">
        <v>502</v>
      </c>
      <c r="BM201" s="229" t="s">
        <v>568</v>
      </c>
    </row>
    <row r="202" s="14" customFormat="1">
      <c r="A202" s="14"/>
      <c r="B202" s="242"/>
      <c r="C202" s="243"/>
      <c r="D202" s="233" t="s">
        <v>142</v>
      </c>
      <c r="E202" s="243"/>
      <c r="F202" s="245" t="s">
        <v>569</v>
      </c>
      <c r="G202" s="243"/>
      <c r="H202" s="246">
        <v>10.5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142</v>
      </c>
      <c r="AU202" s="252" t="s">
        <v>89</v>
      </c>
      <c r="AV202" s="14" t="s">
        <v>89</v>
      </c>
      <c r="AW202" s="14" t="s">
        <v>4</v>
      </c>
      <c r="AX202" s="14" t="s">
        <v>87</v>
      </c>
      <c r="AY202" s="252" t="s">
        <v>133</v>
      </c>
    </row>
    <row r="203" s="12" customFormat="1" ht="25.92" customHeight="1">
      <c r="A203" s="12"/>
      <c r="B203" s="202"/>
      <c r="C203" s="203"/>
      <c r="D203" s="204" t="s">
        <v>78</v>
      </c>
      <c r="E203" s="205" t="s">
        <v>350</v>
      </c>
      <c r="F203" s="205" t="s">
        <v>351</v>
      </c>
      <c r="G203" s="203"/>
      <c r="H203" s="203"/>
      <c r="I203" s="206"/>
      <c r="J203" s="207">
        <f>BK203</f>
        <v>0</v>
      </c>
      <c r="K203" s="203"/>
      <c r="L203" s="208"/>
      <c r="M203" s="209"/>
      <c r="N203" s="210"/>
      <c r="O203" s="210"/>
      <c r="P203" s="211">
        <f>P204</f>
        <v>0</v>
      </c>
      <c r="Q203" s="210"/>
      <c r="R203" s="211">
        <f>R204</f>
        <v>0</v>
      </c>
      <c r="S203" s="210"/>
      <c r="T203" s="212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162</v>
      </c>
      <c r="AT203" s="214" t="s">
        <v>78</v>
      </c>
      <c r="AU203" s="214" t="s">
        <v>79</v>
      </c>
      <c r="AY203" s="213" t="s">
        <v>133</v>
      </c>
      <c r="BK203" s="215">
        <f>BK204</f>
        <v>0</v>
      </c>
    </row>
    <row r="204" s="12" customFormat="1" ht="22.8" customHeight="1">
      <c r="A204" s="12"/>
      <c r="B204" s="202"/>
      <c r="C204" s="203"/>
      <c r="D204" s="204" t="s">
        <v>78</v>
      </c>
      <c r="E204" s="216" t="s">
        <v>352</v>
      </c>
      <c r="F204" s="216" t="s">
        <v>353</v>
      </c>
      <c r="G204" s="203"/>
      <c r="H204" s="203"/>
      <c r="I204" s="206"/>
      <c r="J204" s="217">
        <f>BK204</f>
        <v>0</v>
      </c>
      <c r="K204" s="203"/>
      <c r="L204" s="208"/>
      <c r="M204" s="209"/>
      <c r="N204" s="210"/>
      <c r="O204" s="210"/>
      <c r="P204" s="211">
        <f>P205</f>
        <v>0</v>
      </c>
      <c r="Q204" s="210"/>
      <c r="R204" s="211">
        <f>R205</f>
        <v>0</v>
      </c>
      <c r="S204" s="210"/>
      <c r="T204" s="212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3" t="s">
        <v>162</v>
      </c>
      <c r="AT204" s="214" t="s">
        <v>78</v>
      </c>
      <c r="AU204" s="214" t="s">
        <v>87</v>
      </c>
      <c r="AY204" s="213" t="s">
        <v>133</v>
      </c>
      <c r="BK204" s="215">
        <f>BK205</f>
        <v>0</v>
      </c>
    </row>
    <row r="205" s="2" customFormat="1" ht="16.5" customHeight="1">
      <c r="A205" s="38"/>
      <c r="B205" s="39"/>
      <c r="C205" s="218" t="s">
        <v>281</v>
      </c>
      <c r="D205" s="218" t="s">
        <v>135</v>
      </c>
      <c r="E205" s="219" t="s">
        <v>355</v>
      </c>
      <c r="F205" s="220" t="s">
        <v>356</v>
      </c>
      <c r="G205" s="221" t="s">
        <v>357</v>
      </c>
      <c r="H205" s="222">
        <v>1</v>
      </c>
      <c r="I205" s="223"/>
      <c r="J205" s="224">
        <f>ROUND(I205*H205,2)</f>
        <v>0</v>
      </c>
      <c r="K205" s="220" t="s">
        <v>139</v>
      </c>
      <c r="L205" s="44"/>
      <c r="M205" s="275" t="s">
        <v>1</v>
      </c>
      <c r="N205" s="276" t="s">
        <v>44</v>
      </c>
      <c r="O205" s="277"/>
      <c r="P205" s="278">
        <f>O205*H205</f>
        <v>0</v>
      </c>
      <c r="Q205" s="278">
        <v>0</v>
      </c>
      <c r="R205" s="278">
        <f>Q205*H205</f>
        <v>0</v>
      </c>
      <c r="S205" s="278">
        <v>0</v>
      </c>
      <c r="T205" s="27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358</v>
      </c>
      <c r="AT205" s="229" t="s">
        <v>135</v>
      </c>
      <c r="AU205" s="229" t="s">
        <v>89</v>
      </c>
      <c r="AY205" s="17" t="s">
        <v>133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87</v>
      </c>
      <c r="BK205" s="230">
        <f>ROUND(I205*H205,2)</f>
        <v>0</v>
      </c>
      <c r="BL205" s="17" t="s">
        <v>358</v>
      </c>
      <c r="BM205" s="229" t="s">
        <v>570</v>
      </c>
    </row>
    <row r="206" s="2" customFormat="1" ht="6.96" customHeight="1">
      <c r="A206" s="38"/>
      <c r="B206" s="66"/>
      <c r="C206" s="67"/>
      <c r="D206" s="67"/>
      <c r="E206" s="67"/>
      <c r="F206" s="67"/>
      <c r="G206" s="67"/>
      <c r="H206" s="67"/>
      <c r="I206" s="67"/>
      <c r="J206" s="67"/>
      <c r="K206" s="67"/>
      <c r="L206" s="44"/>
      <c r="M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</row>
  </sheetData>
  <sheetProtection sheet="1" autoFilter="0" formatColumns="0" formatRows="0" objects="1" scenarios="1" spinCount="100000" saltValue="rgTJ6nRFPNPEDyu/ia4HE46rvXSNCd8mU3pmGuhKLMTOi4GDMHRV4JYY1Qoo7ejJkNXnUoMG8cOaMi5d1pDFjw==" hashValue="1MEYigtm2HpoditVhcK+w7ZAjz8yOyRtokrLx1scik8F4v+b59Xl9NlXRR+bxVgwUagotcM6g2z5KF2YNI4Rvw==" algorithmName="SHA-512" password="C7C2"/>
  <autoFilter ref="C122:K20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Přechody pro chodce v obci Bochoř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571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27. 1. 2026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ROUND((SUM(BE123:BE205)),  2)</f>
        <v>0</v>
      </c>
      <c r="G33" s="38"/>
      <c r="H33" s="38"/>
      <c r="I33" s="155">
        <v>0.20999999999999999</v>
      </c>
      <c r="J33" s="154">
        <f>ROUND(((SUM(BE123:BE205))*I33),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ROUND((SUM(BF123:BF205)),  2)</f>
        <v>0</v>
      </c>
      <c r="G34" s="38"/>
      <c r="H34" s="38"/>
      <c r="I34" s="155">
        <v>0.12</v>
      </c>
      <c r="J34" s="154">
        <f>ROUND(((SUM(BF123:BF205))*I34),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ROUND((SUM(BG123:BG205)),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ROUND((SUM(BH123:BH205)),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ROUND((SUM(BI123:BI205)),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Přechody pro chodce v obci Bochoř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402 - Elektro - Přechod u hřiště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Obec Bochoř</v>
      </c>
      <c r="G89" s="40"/>
      <c r="H89" s="40"/>
      <c r="I89" s="32" t="s">
        <v>22</v>
      </c>
      <c r="J89" s="79" t="str">
        <f>IF(J12="","",J12)</f>
        <v>27. 1. 2026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Obec Bochoř, Náves 202/41, Bochoř 751 08</v>
      </c>
      <c r="G91" s="40"/>
      <c r="H91" s="40"/>
      <c r="I91" s="32" t="s">
        <v>32</v>
      </c>
      <c r="J91" s="36" t="str">
        <f>E21</f>
        <v>Bc. Jakub Frais, Šumvald 404, Šumvald 783 85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460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461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462</v>
      </c>
      <c r="E99" s="182"/>
      <c r="F99" s="182"/>
      <c r="G99" s="182"/>
      <c r="H99" s="182"/>
      <c r="I99" s="182"/>
      <c r="J99" s="183">
        <f>J141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463</v>
      </c>
      <c r="E100" s="188"/>
      <c r="F100" s="188"/>
      <c r="G100" s="188"/>
      <c r="H100" s="188"/>
      <c r="I100" s="188"/>
      <c r="J100" s="189">
        <f>J142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464</v>
      </c>
      <c r="E101" s="188"/>
      <c r="F101" s="188"/>
      <c r="G101" s="188"/>
      <c r="H101" s="188"/>
      <c r="I101" s="188"/>
      <c r="J101" s="189">
        <f>J163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113</v>
      </c>
      <c r="E102" s="182"/>
      <c r="F102" s="182"/>
      <c r="G102" s="182"/>
      <c r="H102" s="182"/>
      <c r="I102" s="182"/>
      <c r="J102" s="183">
        <f>J203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114</v>
      </c>
      <c r="E103" s="188"/>
      <c r="F103" s="188"/>
      <c r="G103" s="188"/>
      <c r="H103" s="188"/>
      <c r="I103" s="188"/>
      <c r="J103" s="189">
        <f>J204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118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Přechody pro chodce v obci Bochoř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402 - Elektro - Přechod u hřiště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Obec Bochoř</v>
      </c>
      <c r="G117" s="40"/>
      <c r="H117" s="40"/>
      <c r="I117" s="32" t="s">
        <v>22</v>
      </c>
      <c r="J117" s="79" t="str">
        <f>IF(J12="","",J12)</f>
        <v>27. 1. 2026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40.05" customHeight="1">
      <c r="A119" s="38"/>
      <c r="B119" s="39"/>
      <c r="C119" s="32" t="s">
        <v>24</v>
      </c>
      <c r="D119" s="40"/>
      <c r="E119" s="40"/>
      <c r="F119" s="27" t="str">
        <f>E15</f>
        <v>Obec Bochoř, Náves 202/41, Bochoř 751 08</v>
      </c>
      <c r="G119" s="40"/>
      <c r="H119" s="40"/>
      <c r="I119" s="32" t="s">
        <v>32</v>
      </c>
      <c r="J119" s="36" t="str">
        <f>E21</f>
        <v>Bc. Jakub Frais, Šumvald 404, Šumvald 783 85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IF(E18="","",E18)</f>
        <v>Vyplň údaj</v>
      </c>
      <c r="G120" s="40"/>
      <c r="H120" s="40"/>
      <c r="I120" s="32" t="s">
        <v>36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119</v>
      </c>
      <c r="D122" s="194" t="s">
        <v>64</v>
      </c>
      <c r="E122" s="194" t="s">
        <v>60</v>
      </c>
      <c r="F122" s="194" t="s">
        <v>61</v>
      </c>
      <c r="G122" s="194" t="s">
        <v>120</v>
      </c>
      <c r="H122" s="194" t="s">
        <v>121</v>
      </c>
      <c r="I122" s="194" t="s">
        <v>122</v>
      </c>
      <c r="J122" s="194" t="s">
        <v>104</v>
      </c>
      <c r="K122" s="195" t="s">
        <v>123</v>
      </c>
      <c r="L122" s="196"/>
      <c r="M122" s="100" t="s">
        <v>1</v>
      </c>
      <c r="N122" s="101" t="s">
        <v>43</v>
      </c>
      <c r="O122" s="101" t="s">
        <v>124</v>
      </c>
      <c r="P122" s="101" t="s">
        <v>125</v>
      </c>
      <c r="Q122" s="101" t="s">
        <v>126</v>
      </c>
      <c r="R122" s="101" t="s">
        <v>127</v>
      </c>
      <c r="S122" s="101" t="s">
        <v>128</v>
      </c>
      <c r="T122" s="102" t="s">
        <v>129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130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P124+P141+P203</f>
        <v>0</v>
      </c>
      <c r="Q123" s="104"/>
      <c r="R123" s="199">
        <f>R124+R141+R203</f>
        <v>0.21144040000000003</v>
      </c>
      <c r="S123" s="104"/>
      <c r="T123" s="200">
        <f>T124+T141+T203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106</v>
      </c>
      <c r="BK123" s="201">
        <f>BK124+BK141+BK203</f>
        <v>0</v>
      </c>
    </row>
    <row r="124" s="12" customFormat="1" ht="25.92" customHeight="1">
      <c r="A124" s="12"/>
      <c r="B124" s="202"/>
      <c r="C124" s="203"/>
      <c r="D124" s="204" t="s">
        <v>78</v>
      </c>
      <c r="E124" s="205" t="s">
        <v>465</v>
      </c>
      <c r="F124" s="205" t="s">
        <v>466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</f>
        <v>0</v>
      </c>
      <c r="Q124" s="210"/>
      <c r="R124" s="211">
        <f>R125</f>
        <v>0.032983999999999999</v>
      </c>
      <c r="S124" s="210"/>
      <c r="T124" s="21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89</v>
      </c>
      <c r="AT124" s="214" t="s">
        <v>78</v>
      </c>
      <c r="AU124" s="214" t="s">
        <v>79</v>
      </c>
      <c r="AY124" s="213" t="s">
        <v>133</v>
      </c>
      <c r="BK124" s="215">
        <f>BK125</f>
        <v>0</v>
      </c>
    </row>
    <row r="125" s="12" customFormat="1" ht="22.8" customHeight="1">
      <c r="A125" s="12"/>
      <c r="B125" s="202"/>
      <c r="C125" s="203"/>
      <c r="D125" s="204" t="s">
        <v>78</v>
      </c>
      <c r="E125" s="216" t="s">
        <v>467</v>
      </c>
      <c r="F125" s="216" t="s">
        <v>468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SUM(P126:P140)</f>
        <v>0</v>
      </c>
      <c r="Q125" s="210"/>
      <c r="R125" s="211">
        <f>SUM(R126:R140)</f>
        <v>0.032983999999999999</v>
      </c>
      <c r="S125" s="210"/>
      <c r="T125" s="212">
        <f>SUM(T126:T140)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89</v>
      </c>
      <c r="AT125" s="214" t="s">
        <v>78</v>
      </c>
      <c r="AU125" s="214" t="s">
        <v>87</v>
      </c>
      <c r="AY125" s="213" t="s">
        <v>133</v>
      </c>
      <c r="BK125" s="215">
        <f>SUM(BK126:BK140)</f>
        <v>0</v>
      </c>
    </row>
    <row r="126" s="2" customFormat="1" ht="16.5" customHeight="1">
      <c r="A126" s="38"/>
      <c r="B126" s="39"/>
      <c r="C126" s="218" t="s">
        <v>87</v>
      </c>
      <c r="D126" s="218" t="s">
        <v>135</v>
      </c>
      <c r="E126" s="219" t="s">
        <v>469</v>
      </c>
      <c r="F126" s="220" t="s">
        <v>470</v>
      </c>
      <c r="G126" s="221" t="s">
        <v>357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44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222</v>
      </c>
      <c r="AT126" s="229" t="s">
        <v>135</v>
      </c>
      <c r="AU126" s="229" t="s">
        <v>89</v>
      </c>
      <c r="AY126" s="17" t="s">
        <v>133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87</v>
      </c>
      <c r="BK126" s="230">
        <f>ROUND(I126*H126,2)</f>
        <v>0</v>
      </c>
      <c r="BL126" s="17" t="s">
        <v>222</v>
      </c>
      <c r="BM126" s="229" t="s">
        <v>572</v>
      </c>
    </row>
    <row r="127" s="2" customFormat="1" ht="49.05" customHeight="1">
      <c r="A127" s="38"/>
      <c r="B127" s="39"/>
      <c r="C127" s="218" t="s">
        <v>89</v>
      </c>
      <c r="D127" s="218" t="s">
        <v>135</v>
      </c>
      <c r="E127" s="219" t="s">
        <v>472</v>
      </c>
      <c r="F127" s="220" t="s">
        <v>473</v>
      </c>
      <c r="G127" s="221" t="s">
        <v>159</v>
      </c>
      <c r="H127" s="222">
        <v>19</v>
      </c>
      <c r="I127" s="223"/>
      <c r="J127" s="224">
        <f>ROUND(I127*H127,2)</f>
        <v>0</v>
      </c>
      <c r="K127" s="220" t="s">
        <v>139</v>
      </c>
      <c r="L127" s="44"/>
      <c r="M127" s="225" t="s">
        <v>1</v>
      </c>
      <c r="N127" s="226" t="s">
        <v>44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222</v>
      </c>
      <c r="AT127" s="229" t="s">
        <v>135</v>
      </c>
      <c r="AU127" s="229" t="s">
        <v>89</v>
      </c>
      <c r="AY127" s="17" t="s">
        <v>133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87</v>
      </c>
      <c r="BK127" s="230">
        <f>ROUND(I127*H127,2)</f>
        <v>0</v>
      </c>
      <c r="BL127" s="17" t="s">
        <v>222</v>
      </c>
      <c r="BM127" s="229" t="s">
        <v>573</v>
      </c>
    </row>
    <row r="128" s="14" customFormat="1">
      <c r="A128" s="14"/>
      <c r="B128" s="242"/>
      <c r="C128" s="243"/>
      <c r="D128" s="233" t="s">
        <v>142</v>
      </c>
      <c r="E128" s="244" t="s">
        <v>1</v>
      </c>
      <c r="F128" s="245" t="s">
        <v>406</v>
      </c>
      <c r="G128" s="243"/>
      <c r="H128" s="246">
        <v>17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2" t="s">
        <v>142</v>
      </c>
      <c r="AU128" s="252" t="s">
        <v>89</v>
      </c>
      <c r="AV128" s="14" t="s">
        <v>89</v>
      </c>
      <c r="AW128" s="14" t="s">
        <v>35</v>
      </c>
      <c r="AX128" s="14" t="s">
        <v>79</v>
      </c>
      <c r="AY128" s="252" t="s">
        <v>133</v>
      </c>
    </row>
    <row r="129" s="14" customFormat="1">
      <c r="A129" s="14"/>
      <c r="B129" s="242"/>
      <c r="C129" s="243"/>
      <c r="D129" s="233" t="s">
        <v>142</v>
      </c>
      <c r="E129" s="244" t="s">
        <v>1</v>
      </c>
      <c r="F129" s="245" t="s">
        <v>259</v>
      </c>
      <c r="G129" s="243"/>
      <c r="H129" s="246">
        <v>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2" t="s">
        <v>142</v>
      </c>
      <c r="AU129" s="252" t="s">
        <v>89</v>
      </c>
      <c r="AV129" s="14" t="s">
        <v>89</v>
      </c>
      <c r="AW129" s="14" t="s">
        <v>35</v>
      </c>
      <c r="AX129" s="14" t="s">
        <v>79</v>
      </c>
      <c r="AY129" s="252" t="s">
        <v>133</v>
      </c>
    </row>
    <row r="130" s="15" customFormat="1">
      <c r="A130" s="15"/>
      <c r="B130" s="253"/>
      <c r="C130" s="254"/>
      <c r="D130" s="233" t="s">
        <v>142</v>
      </c>
      <c r="E130" s="255" t="s">
        <v>1</v>
      </c>
      <c r="F130" s="256" t="s">
        <v>146</v>
      </c>
      <c r="G130" s="254"/>
      <c r="H130" s="257">
        <v>19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3" t="s">
        <v>142</v>
      </c>
      <c r="AU130" s="263" t="s">
        <v>89</v>
      </c>
      <c r="AV130" s="15" t="s">
        <v>140</v>
      </c>
      <c r="AW130" s="15" t="s">
        <v>35</v>
      </c>
      <c r="AX130" s="15" t="s">
        <v>87</v>
      </c>
      <c r="AY130" s="263" t="s">
        <v>133</v>
      </c>
    </row>
    <row r="131" s="2" customFormat="1" ht="24.15" customHeight="1">
      <c r="A131" s="38"/>
      <c r="B131" s="39"/>
      <c r="C131" s="264" t="s">
        <v>153</v>
      </c>
      <c r="D131" s="264" t="s">
        <v>205</v>
      </c>
      <c r="E131" s="265" t="s">
        <v>475</v>
      </c>
      <c r="F131" s="266" t="s">
        <v>476</v>
      </c>
      <c r="G131" s="267" t="s">
        <v>159</v>
      </c>
      <c r="H131" s="268">
        <v>21.850000000000001</v>
      </c>
      <c r="I131" s="269"/>
      <c r="J131" s="270">
        <f>ROUND(I131*H131,2)</f>
        <v>0</v>
      </c>
      <c r="K131" s="266" t="s">
        <v>139</v>
      </c>
      <c r="L131" s="271"/>
      <c r="M131" s="272" t="s">
        <v>1</v>
      </c>
      <c r="N131" s="273" t="s">
        <v>44</v>
      </c>
      <c r="O131" s="91"/>
      <c r="P131" s="227">
        <f>O131*H131</f>
        <v>0</v>
      </c>
      <c r="Q131" s="227">
        <v>0.00064000000000000005</v>
      </c>
      <c r="R131" s="227">
        <f>Q131*H131</f>
        <v>0.013984000000000002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301</v>
      </c>
      <c r="AT131" s="229" t="s">
        <v>205</v>
      </c>
      <c r="AU131" s="229" t="s">
        <v>89</v>
      </c>
      <c r="AY131" s="17" t="s">
        <v>133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87</v>
      </c>
      <c r="BK131" s="230">
        <f>ROUND(I131*H131,2)</f>
        <v>0</v>
      </c>
      <c r="BL131" s="17" t="s">
        <v>222</v>
      </c>
      <c r="BM131" s="229" t="s">
        <v>574</v>
      </c>
    </row>
    <row r="132" s="2" customFormat="1">
      <c r="A132" s="38"/>
      <c r="B132" s="39"/>
      <c r="C132" s="40"/>
      <c r="D132" s="233" t="s">
        <v>478</v>
      </c>
      <c r="E132" s="40"/>
      <c r="F132" s="280" t="s">
        <v>479</v>
      </c>
      <c r="G132" s="40"/>
      <c r="H132" s="40"/>
      <c r="I132" s="281"/>
      <c r="J132" s="40"/>
      <c r="K132" s="40"/>
      <c r="L132" s="44"/>
      <c r="M132" s="282"/>
      <c r="N132" s="28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478</v>
      </c>
      <c r="AU132" s="17" t="s">
        <v>89</v>
      </c>
    </row>
    <row r="133" s="14" customFormat="1">
      <c r="A133" s="14"/>
      <c r="B133" s="242"/>
      <c r="C133" s="243"/>
      <c r="D133" s="233" t="s">
        <v>142</v>
      </c>
      <c r="E133" s="243"/>
      <c r="F133" s="245" t="s">
        <v>480</v>
      </c>
      <c r="G133" s="243"/>
      <c r="H133" s="246">
        <v>21.850000000000001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142</v>
      </c>
      <c r="AU133" s="252" t="s">
        <v>89</v>
      </c>
      <c r="AV133" s="14" t="s">
        <v>89</v>
      </c>
      <c r="AW133" s="14" t="s">
        <v>4</v>
      </c>
      <c r="AX133" s="14" t="s">
        <v>87</v>
      </c>
      <c r="AY133" s="252" t="s">
        <v>133</v>
      </c>
    </row>
    <row r="134" s="2" customFormat="1" ht="49.05" customHeight="1">
      <c r="A134" s="38"/>
      <c r="B134" s="39"/>
      <c r="C134" s="218" t="s">
        <v>140</v>
      </c>
      <c r="D134" s="218" t="s">
        <v>135</v>
      </c>
      <c r="E134" s="219" t="s">
        <v>481</v>
      </c>
      <c r="F134" s="220" t="s">
        <v>482</v>
      </c>
      <c r="G134" s="221" t="s">
        <v>159</v>
      </c>
      <c r="H134" s="222">
        <v>19</v>
      </c>
      <c r="I134" s="223"/>
      <c r="J134" s="224">
        <f>ROUND(I134*H134,2)</f>
        <v>0</v>
      </c>
      <c r="K134" s="220" t="s">
        <v>139</v>
      </c>
      <c r="L134" s="44"/>
      <c r="M134" s="225" t="s">
        <v>1</v>
      </c>
      <c r="N134" s="226" t="s">
        <v>44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222</v>
      </c>
      <c r="AT134" s="229" t="s">
        <v>135</v>
      </c>
      <c r="AU134" s="229" t="s">
        <v>89</v>
      </c>
      <c r="AY134" s="17" t="s">
        <v>133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87</v>
      </c>
      <c r="BK134" s="230">
        <f>ROUND(I134*H134,2)</f>
        <v>0</v>
      </c>
      <c r="BL134" s="17" t="s">
        <v>222</v>
      </c>
      <c r="BM134" s="229" t="s">
        <v>575</v>
      </c>
    </row>
    <row r="135" s="14" customFormat="1">
      <c r="A135" s="14"/>
      <c r="B135" s="242"/>
      <c r="C135" s="243"/>
      <c r="D135" s="233" t="s">
        <v>142</v>
      </c>
      <c r="E135" s="244" t="s">
        <v>1</v>
      </c>
      <c r="F135" s="245" t="s">
        <v>406</v>
      </c>
      <c r="G135" s="243"/>
      <c r="H135" s="246">
        <v>17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2" t="s">
        <v>142</v>
      </c>
      <c r="AU135" s="252" t="s">
        <v>89</v>
      </c>
      <c r="AV135" s="14" t="s">
        <v>89</v>
      </c>
      <c r="AW135" s="14" t="s">
        <v>35</v>
      </c>
      <c r="AX135" s="14" t="s">
        <v>79</v>
      </c>
      <c r="AY135" s="252" t="s">
        <v>133</v>
      </c>
    </row>
    <row r="136" s="14" customFormat="1">
      <c r="A136" s="14"/>
      <c r="B136" s="242"/>
      <c r="C136" s="243"/>
      <c r="D136" s="233" t="s">
        <v>142</v>
      </c>
      <c r="E136" s="244" t="s">
        <v>1</v>
      </c>
      <c r="F136" s="245" t="s">
        <v>259</v>
      </c>
      <c r="G136" s="243"/>
      <c r="H136" s="246">
        <v>2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142</v>
      </c>
      <c r="AU136" s="252" t="s">
        <v>89</v>
      </c>
      <c r="AV136" s="14" t="s">
        <v>89</v>
      </c>
      <c r="AW136" s="14" t="s">
        <v>35</v>
      </c>
      <c r="AX136" s="14" t="s">
        <v>79</v>
      </c>
      <c r="AY136" s="252" t="s">
        <v>133</v>
      </c>
    </row>
    <row r="137" s="15" customFormat="1">
      <c r="A137" s="15"/>
      <c r="B137" s="253"/>
      <c r="C137" s="254"/>
      <c r="D137" s="233" t="s">
        <v>142</v>
      </c>
      <c r="E137" s="255" t="s">
        <v>1</v>
      </c>
      <c r="F137" s="256" t="s">
        <v>146</v>
      </c>
      <c r="G137" s="254"/>
      <c r="H137" s="257">
        <v>19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3" t="s">
        <v>142</v>
      </c>
      <c r="AU137" s="263" t="s">
        <v>89</v>
      </c>
      <c r="AV137" s="15" t="s">
        <v>140</v>
      </c>
      <c r="AW137" s="15" t="s">
        <v>35</v>
      </c>
      <c r="AX137" s="15" t="s">
        <v>87</v>
      </c>
      <c r="AY137" s="263" t="s">
        <v>133</v>
      </c>
    </row>
    <row r="138" s="2" customFormat="1" ht="16.5" customHeight="1">
      <c r="A138" s="38"/>
      <c r="B138" s="39"/>
      <c r="C138" s="264" t="s">
        <v>162</v>
      </c>
      <c r="D138" s="264" t="s">
        <v>205</v>
      </c>
      <c r="E138" s="265" t="s">
        <v>484</v>
      </c>
      <c r="F138" s="266" t="s">
        <v>485</v>
      </c>
      <c r="G138" s="267" t="s">
        <v>208</v>
      </c>
      <c r="H138" s="268">
        <v>19</v>
      </c>
      <c r="I138" s="269"/>
      <c r="J138" s="270">
        <f>ROUND(I138*H138,2)</f>
        <v>0</v>
      </c>
      <c r="K138" s="266" t="s">
        <v>139</v>
      </c>
      <c r="L138" s="271"/>
      <c r="M138" s="272" t="s">
        <v>1</v>
      </c>
      <c r="N138" s="273" t="s">
        <v>44</v>
      </c>
      <c r="O138" s="91"/>
      <c r="P138" s="227">
        <f>O138*H138</f>
        <v>0</v>
      </c>
      <c r="Q138" s="227">
        <v>0.001</v>
      </c>
      <c r="R138" s="227">
        <f>Q138*H138</f>
        <v>0.019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301</v>
      </c>
      <c r="AT138" s="229" t="s">
        <v>205</v>
      </c>
      <c r="AU138" s="229" t="s">
        <v>89</v>
      </c>
      <c r="AY138" s="17" t="s">
        <v>133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87</v>
      </c>
      <c r="BK138" s="230">
        <f>ROUND(I138*H138,2)</f>
        <v>0</v>
      </c>
      <c r="BL138" s="17" t="s">
        <v>222</v>
      </c>
      <c r="BM138" s="229" t="s">
        <v>576</v>
      </c>
    </row>
    <row r="139" s="2" customFormat="1" ht="44.25" customHeight="1">
      <c r="A139" s="38"/>
      <c r="B139" s="39"/>
      <c r="C139" s="218" t="s">
        <v>166</v>
      </c>
      <c r="D139" s="218" t="s">
        <v>135</v>
      </c>
      <c r="E139" s="219" t="s">
        <v>487</v>
      </c>
      <c r="F139" s="220" t="s">
        <v>488</v>
      </c>
      <c r="G139" s="221" t="s">
        <v>256</v>
      </c>
      <c r="H139" s="222">
        <v>1</v>
      </c>
      <c r="I139" s="223"/>
      <c r="J139" s="224">
        <f>ROUND(I139*H139,2)</f>
        <v>0</v>
      </c>
      <c r="K139" s="220" t="s">
        <v>139</v>
      </c>
      <c r="L139" s="44"/>
      <c r="M139" s="225" t="s">
        <v>1</v>
      </c>
      <c r="N139" s="226" t="s">
        <v>44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222</v>
      </c>
      <c r="AT139" s="229" t="s">
        <v>135</v>
      </c>
      <c r="AU139" s="229" t="s">
        <v>89</v>
      </c>
      <c r="AY139" s="17" t="s">
        <v>133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87</v>
      </c>
      <c r="BK139" s="230">
        <f>ROUND(I139*H139,2)</f>
        <v>0</v>
      </c>
      <c r="BL139" s="17" t="s">
        <v>222</v>
      </c>
      <c r="BM139" s="229" t="s">
        <v>577</v>
      </c>
    </row>
    <row r="140" s="2" customFormat="1" ht="44.25" customHeight="1">
      <c r="A140" s="38"/>
      <c r="B140" s="39"/>
      <c r="C140" s="218" t="s">
        <v>172</v>
      </c>
      <c r="D140" s="218" t="s">
        <v>135</v>
      </c>
      <c r="E140" s="219" t="s">
        <v>490</v>
      </c>
      <c r="F140" s="220" t="s">
        <v>491</v>
      </c>
      <c r="G140" s="221" t="s">
        <v>189</v>
      </c>
      <c r="H140" s="222">
        <v>0.033000000000000002</v>
      </c>
      <c r="I140" s="223"/>
      <c r="J140" s="224">
        <f>ROUND(I140*H140,2)</f>
        <v>0</v>
      </c>
      <c r="K140" s="220" t="s">
        <v>139</v>
      </c>
      <c r="L140" s="44"/>
      <c r="M140" s="225" t="s">
        <v>1</v>
      </c>
      <c r="N140" s="226" t="s">
        <v>44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222</v>
      </c>
      <c r="AT140" s="229" t="s">
        <v>135</v>
      </c>
      <c r="AU140" s="229" t="s">
        <v>89</v>
      </c>
      <c r="AY140" s="17" t="s">
        <v>133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87</v>
      </c>
      <c r="BK140" s="230">
        <f>ROUND(I140*H140,2)</f>
        <v>0</v>
      </c>
      <c r="BL140" s="17" t="s">
        <v>222</v>
      </c>
      <c r="BM140" s="229" t="s">
        <v>578</v>
      </c>
    </row>
    <row r="141" s="12" customFormat="1" ht="25.92" customHeight="1">
      <c r="A141" s="12"/>
      <c r="B141" s="202"/>
      <c r="C141" s="203"/>
      <c r="D141" s="204" t="s">
        <v>78</v>
      </c>
      <c r="E141" s="205" t="s">
        <v>205</v>
      </c>
      <c r="F141" s="205" t="s">
        <v>493</v>
      </c>
      <c r="G141" s="203"/>
      <c r="H141" s="203"/>
      <c r="I141" s="206"/>
      <c r="J141" s="207">
        <f>BK141</f>
        <v>0</v>
      </c>
      <c r="K141" s="203"/>
      <c r="L141" s="208"/>
      <c r="M141" s="209"/>
      <c r="N141" s="210"/>
      <c r="O141" s="210"/>
      <c r="P141" s="211">
        <f>P142+P163</f>
        <v>0</v>
      </c>
      <c r="Q141" s="210"/>
      <c r="R141" s="211">
        <f>R142+R163</f>
        <v>0.17845640000000002</v>
      </c>
      <c r="S141" s="210"/>
      <c r="T141" s="212">
        <f>T142+T163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153</v>
      </c>
      <c r="AT141" s="214" t="s">
        <v>78</v>
      </c>
      <c r="AU141" s="214" t="s">
        <v>79</v>
      </c>
      <c r="AY141" s="213" t="s">
        <v>133</v>
      </c>
      <c r="BK141" s="215">
        <f>BK142+BK163</f>
        <v>0</v>
      </c>
    </row>
    <row r="142" s="12" customFormat="1" ht="22.8" customHeight="1">
      <c r="A142" s="12"/>
      <c r="B142" s="202"/>
      <c r="C142" s="203"/>
      <c r="D142" s="204" t="s">
        <v>78</v>
      </c>
      <c r="E142" s="216" t="s">
        <v>494</v>
      </c>
      <c r="F142" s="216" t="s">
        <v>495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SUM(P143:P162)</f>
        <v>0</v>
      </c>
      <c r="Q142" s="210"/>
      <c r="R142" s="211">
        <f>SUM(R143:R162)</f>
        <v>0.12720000000000001</v>
      </c>
      <c r="S142" s="210"/>
      <c r="T142" s="212">
        <f>SUM(T143:T162)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153</v>
      </c>
      <c r="AT142" s="214" t="s">
        <v>78</v>
      </c>
      <c r="AU142" s="214" t="s">
        <v>87</v>
      </c>
      <c r="AY142" s="213" t="s">
        <v>133</v>
      </c>
      <c r="BK142" s="215">
        <f>SUM(BK143:BK162)</f>
        <v>0</v>
      </c>
    </row>
    <row r="143" s="2" customFormat="1" ht="33" customHeight="1">
      <c r="A143" s="38"/>
      <c r="B143" s="39"/>
      <c r="C143" s="218" t="s">
        <v>178</v>
      </c>
      <c r="D143" s="218" t="s">
        <v>135</v>
      </c>
      <c r="E143" s="219" t="s">
        <v>496</v>
      </c>
      <c r="F143" s="220" t="s">
        <v>497</v>
      </c>
      <c r="G143" s="221" t="s">
        <v>256</v>
      </c>
      <c r="H143" s="222">
        <v>2</v>
      </c>
      <c r="I143" s="223"/>
      <c r="J143" s="224">
        <f>ROUND(I143*H143,2)</f>
        <v>0</v>
      </c>
      <c r="K143" s="220" t="s">
        <v>139</v>
      </c>
      <c r="L143" s="44"/>
      <c r="M143" s="225" t="s">
        <v>1</v>
      </c>
      <c r="N143" s="226" t="s">
        <v>44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498</v>
      </c>
      <c r="AT143" s="229" t="s">
        <v>135</v>
      </c>
      <c r="AU143" s="229" t="s">
        <v>89</v>
      </c>
      <c r="AY143" s="17" t="s">
        <v>133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87</v>
      </c>
      <c r="BK143" s="230">
        <f>ROUND(I143*H143,2)</f>
        <v>0</v>
      </c>
      <c r="BL143" s="17" t="s">
        <v>498</v>
      </c>
      <c r="BM143" s="229" t="s">
        <v>579</v>
      </c>
    </row>
    <row r="144" s="14" customFormat="1">
      <c r="A144" s="14"/>
      <c r="B144" s="242"/>
      <c r="C144" s="243"/>
      <c r="D144" s="233" t="s">
        <v>142</v>
      </c>
      <c r="E144" s="244" t="s">
        <v>1</v>
      </c>
      <c r="F144" s="245" t="s">
        <v>259</v>
      </c>
      <c r="G144" s="243"/>
      <c r="H144" s="246">
        <v>2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142</v>
      </c>
      <c r="AU144" s="252" t="s">
        <v>89</v>
      </c>
      <c r="AV144" s="14" t="s">
        <v>89</v>
      </c>
      <c r="AW144" s="14" t="s">
        <v>35</v>
      </c>
      <c r="AX144" s="14" t="s">
        <v>79</v>
      </c>
      <c r="AY144" s="252" t="s">
        <v>133</v>
      </c>
    </row>
    <row r="145" s="15" customFormat="1">
      <c r="A145" s="15"/>
      <c r="B145" s="253"/>
      <c r="C145" s="254"/>
      <c r="D145" s="233" t="s">
        <v>142</v>
      </c>
      <c r="E145" s="255" t="s">
        <v>1</v>
      </c>
      <c r="F145" s="256" t="s">
        <v>146</v>
      </c>
      <c r="G145" s="254"/>
      <c r="H145" s="257">
        <v>2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3" t="s">
        <v>142</v>
      </c>
      <c r="AU145" s="263" t="s">
        <v>89</v>
      </c>
      <c r="AV145" s="15" t="s">
        <v>140</v>
      </c>
      <c r="AW145" s="15" t="s">
        <v>35</v>
      </c>
      <c r="AX145" s="15" t="s">
        <v>87</v>
      </c>
      <c r="AY145" s="263" t="s">
        <v>133</v>
      </c>
    </row>
    <row r="146" s="2" customFormat="1" ht="21.75" customHeight="1">
      <c r="A146" s="38"/>
      <c r="B146" s="39"/>
      <c r="C146" s="264" t="s">
        <v>186</v>
      </c>
      <c r="D146" s="264" t="s">
        <v>205</v>
      </c>
      <c r="E146" s="265" t="s">
        <v>500</v>
      </c>
      <c r="F146" s="266" t="s">
        <v>501</v>
      </c>
      <c r="G146" s="267" t="s">
        <v>256</v>
      </c>
      <c r="H146" s="268">
        <v>2</v>
      </c>
      <c r="I146" s="269"/>
      <c r="J146" s="270">
        <f>ROUND(I146*H146,2)</f>
        <v>0</v>
      </c>
      <c r="K146" s="266" t="s">
        <v>1</v>
      </c>
      <c r="L146" s="271"/>
      <c r="M146" s="272" t="s">
        <v>1</v>
      </c>
      <c r="N146" s="273" t="s">
        <v>44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502</v>
      </c>
      <c r="AT146" s="229" t="s">
        <v>205</v>
      </c>
      <c r="AU146" s="229" t="s">
        <v>89</v>
      </c>
      <c r="AY146" s="17" t="s">
        <v>133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87</v>
      </c>
      <c r="BK146" s="230">
        <f>ROUND(I146*H146,2)</f>
        <v>0</v>
      </c>
      <c r="BL146" s="17" t="s">
        <v>502</v>
      </c>
      <c r="BM146" s="229" t="s">
        <v>580</v>
      </c>
    </row>
    <row r="147" s="2" customFormat="1" ht="16.5" customHeight="1">
      <c r="A147" s="38"/>
      <c r="B147" s="39"/>
      <c r="C147" s="218" t="s">
        <v>192</v>
      </c>
      <c r="D147" s="218" t="s">
        <v>135</v>
      </c>
      <c r="E147" s="219" t="s">
        <v>504</v>
      </c>
      <c r="F147" s="220" t="s">
        <v>505</v>
      </c>
      <c r="G147" s="221" t="s">
        <v>256</v>
      </c>
      <c r="H147" s="222">
        <v>2</v>
      </c>
      <c r="I147" s="223"/>
      <c r="J147" s="224">
        <f>ROUND(I147*H147,2)</f>
        <v>0</v>
      </c>
      <c r="K147" s="220" t="s">
        <v>139</v>
      </c>
      <c r="L147" s="44"/>
      <c r="M147" s="225" t="s">
        <v>1</v>
      </c>
      <c r="N147" s="226" t="s">
        <v>44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498</v>
      </c>
      <c r="AT147" s="229" t="s">
        <v>135</v>
      </c>
      <c r="AU147" s="229" t="s">
        <v>89</v>
      </c>
      <c r="AY147" s="17" t="s">
        <v>133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87</v>
      </c>
      <c r="BK147" s="230">
        <f>ROUND(I147*H147,2)</f>
        <v>0</v>
      </c>
      <c r="BL147" s="17" t="s">
        <v>498</v>
      </c>
      <c r="BM147" s="229" t="s">
        <v>581</v>
      </c>
    </row>
    <row r="148" s="14" customFormat="1">
      <c r="A148" s="14"/>
      <c r="B148" s="242"/>
      <c r="C148" s="243"/>
      <c r="D148" s="233" t="s">
        <v>142</v>
      </c>
      <c r="E148" s="244" t="s">
        <v>1</v>
      </c>
      <c r="F148" s="245" t="s">
        <v>259</v>
      </c>
      <c r="G148" s="243"/>
      <c r="H148" s="246">
        <v>2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142</v>
      </c>
      <c r="AU148" s="252" t="s">
        <v>89</v>
      </c>
      <c r="AV148" s="14" t="s">
        <v>89</v>
      </c>
      <c r="AW148" s="14" t="s">
        <v>35</v>
      </c>
      <c r="AX148" s="14" t="s">
        <v>79</v>
      </c>
      <c r="AY148" s="252" t="s">
        <v>133</v>
      </c>
    </row>
    <row r="149" s="15" customFormat="1">
      <c r="A149" s="15"/>
      <c r="B149" s="253"/>
      <c r="C149" s="254"/>
      <c r="D149" s="233" t="s">
        <v>142</v>
      </c>
      <c r="E149" s="255" t="s">
        <v>1</v>
      </c>
      <c r="F149" s="256" t="s">
        <v>146</v>
      </c>
      <c r="G149" s="254"/>
      <c r="H149" s="257">
        <v>2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3" t="s">
        <v>142</v>
      </c>
      <c r="AU149" s="263" t="s">
        <v>89</v>
      </c>
      <c r="AV149" s="15" t="s">
        <v>140</v>
      </c>
      <c r="AW149" s="15" t="s">
        <v>35</v>
      </c>
      <c r="AX149" s="15" t="s">
        <v>87</v>
      </c>
      <c r="AY149" s="263" t="s">
        <v>133</v>
      </c>
    </row>
    <row r="150" s="2" customFormat="1" ht="16.5" customHeight="1">
      <c r="A150" s="38"/>
      <c r="B150" s="39"/>
      <c r="C150" s="264" t="s">
        <v>196</v>
      </c>
      <c r="D150" s="264" t="s">
        <v>205</v>
      </c>
      <c r="E150" s="265" t="s">
        <v>507</v>
      </c>
      <c r="F150" s="266" t="s">
        <v>508</v>
      </c>
      <c r="G150" s="267" t="s">
        <v>256</v>
      </c>
      <c r="H150" s="268">
        <v>2</v>
      </c>
      <c r="I150" s="269"/>
      <c r="J150" s="270">
        <f>ROUND(I150*H150,2)</f>
        <v>0</v>
      </c>
      <c r="K150" s="266" t="s">
        <v>139</v>
      </c>
      <c r="L150" s="271"/>
      <c r="M150" s="272" t="s">
        <v>1</v>
      </c>
      <c r="N150" s="273" t="s">
        <v>44</v>
      </c>
      <c r="O150" s="91"/>
      <c r="P150" s="227">
        <f>O150*H150</f>
        <v>0</v>
      </c>
      <c r="Q150" s="227">
        <v>0.062</v>
      </c>
      <c r="R150" s="227">
        <f>Q150*H150</f>
        <v>0.124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502</v>
      </c>
      <c r="AT150" s="229" t="s">
        <v>205</v>
      </c>
      <c r="AU150" s="229" t="s">
        <v>89</v>
      </c>
      <c r="AY150" s="17" t="s">
        <v>133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87</v>
      </c>
      <c r="BK150" s="230">
        <f>ROUND(I150*H150,2)</f>
        <v>0</v>
      </c>
      <c r="BL150" s="17" t="s">
        <v>502</v>
      </c>
      <c r="BM150" s="229" t="s">
        <v>582</v>
      </c>
    </row>
    <row r="151" s="14" customFormat="1">
      <c r="A151" s="14"/>
      <c r="B151" s="242"/>
      <c r="C151" s="243"/>
      <c r="D151" s="233" t="s">
        <v>142</v>
      </c>
      <c r="E151" s="244" t="s">
        <v>1</v>
      </c>
      <c r="F151" s="245" t="s">
        <v>259</v>
      </c>
      <c r="G151" s="243"/>
      <c r="H151" s="246">
        <v>2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142</v>
      </c>
      <c r="AU151" s="252" t="s">
        <v>89</v>
      </c>
      <c r="AV151" s="14" t="s">
        <v>89</v>
      </c>
      <c r="AW151" s="14" t="s">
        <v>35</v>
      </c>
      <c r="AX151" s="14" t="s">
        <v>79</v>
      </c>
      <c r="AY151" s="252" t="s">
        <v>133</v>
      </c>
    </row>
    <row r="152" s="15" customFormat="1">
      <c r="A152" s="15"/>
      <c r="B152" s="253"/>
      <c r="C152" s="254"/>
      <c r="D152" s="233" t="s">
        <v>142</v>
      </c>
      <c r="E152" s="255" t="s">
        <v>1</v>
      </c>
      <c r="F152" s="256" t="s">
        <v>146</v>
      </c>
      <c r="G152" s="254"/>
      <c r="H152" s="257">
        <v>2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3" t="s">
        <v>142</v>
      </c>
      <c r="AU152" s="263" t="s">
        <v>89</v>
      </c>
      <c r="AV152" s="15" t="s">
        <v>140</v>
      </c>
      <c r="AW152" s="15" t="s">
        <v>35</v>
      </c>
      <c r="AX152" s="15" t="s">
        <v>87</v>
      </c>
      <c r="AY152" s="263" t="s">
        <v>133</v>
      </c>
    </row>
    <row r="153" s="2" customFormat="1" ht="16.5" customHeight="1">
      <c r="A153" s="38"/>
      <c r="B153" s="39"/>
      <c r="C153" s="218" t="s">
        <v>8</v>
      </c>
      <c r="D153" s="218" t="s">
        <v>135</v>
      </c>
      <c r="E153" s="219" t="s">
        <v>510</v>
      </c>
      <c r="F153" s="220" t="s">
        <v>511</v>
      </c>
      <c r="G153" s="221" t="s">
        <v>256</v>
      </c>
      <c r="H153" s="222">
        <v>2</v>
      </c>
      <c r="I153" s="223"/>
      <c r="J153" s="224">
        <f>ROUND(I153*H153,2)</f>
        <v>0</v>
      </c>
      <c r="K153" s="220" t="s">
        <v>139</v>
      </c>
      <c r="L153" s="44"/>
      <c r="M153" s="225" t="s">
        <v>1</v>
      </c>
      <c r="N153" s="226" t="s">
        <v>44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498</v>
      </c>
      <c r="AT153" s="229" t="s">
        <v>135</v>
      </c>
      <c r="AU153" s="229" t="s">
        <v>89</v>
      </c>
      <c r="AY153" s="17" t="s">
        <v>133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87</v>
      </c>
      <c r="BK153" s="230">
        <f>ROUND(I153*H153,2)</f>
        <v>0</v>
      </c>
      <c r="BL153" s="17" t="s">
        <v>498</v>
      </c>
      <c r="BM153" s="229" t="s">
        <v>583</v>
      </c>
    </row>
    <row r="154" s="14" customFormat="1">
      <c r="A154" s="14"/>
      <c r="B154" s="242"/>
      <c r="C154" s="243"/>
      <c r="D154" s="233" t="s">
        <v>142</v>
      </c>
      <c r="E154" s="244" t="s">
        <v>1</v>
      </c>
      <c r="F154" s="245" t="s">
        <v>259</v>
      </c>
      <c r="G154" s="243"/>
      <c r="H154" s="246">
        <v>2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142</v>
      </c>
      <c r="AU154" s="252" t="s">
        <v>89</v>
      </c>
      <c r="AV154" s="14" t="s">
        <v>89</v>
      </c>
      <c r="AW154" s="14" t="s">
        <v>35</v>
      </c>
      <c r="AX154" s="14" t="s">
        <v>79</v>
      </c>
      <c r="AY154" s="252" t="s">
        <v>133</v>
      </c>
    </row>
    <row r="155" s="15" customFormat="1">
      <c r="A155" s="15"/>
      <c r="B155" s="253"/>
      <c r="C155" s="254"/>
      <c r="D155" s="233" t="s">
        <v>142</v>
      </c>
      <c r="E155" s="255" t="s">
        <v>1</v>
      </c>
      <c r="F155" s="256" t="s">
        <v>146</v>
      </c>
      <c r="G155" s="254"/>
      <c r="H155" s="257">
        <v>2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3" t="s">
        <v>142</v>
      </c>
      <c r="AU155" s="263" t="s">
        <v>89</v>
      </c>
      <c r="AV155" s="15" t="s">
        <v>140</v>
      </c>
      <c r="AW155" s="15" t="s">
        <v>35</v>
      </c>
      <c r="AX155" s="15" t="s">
        <v>87</v>
      </c>
      <c r="AY155" s="263" t="s">
        <v>133</v>
      </c>
    </row>
    <row r="156" s="2" customFormat="1" ht="16.5" customHeight="1">
      <c r="A156" s="38"/>
      <c r="B156" s="39"/>
      <c r="C156" s="264" t="s">
        <v>204</v>
      </c>
      <c r="D156" s="264" t="s">
        <v>205</v>
      </c>
      <c r="E156" s="265" t="s">
        <v>513</v>
      </c>
      <c r="F156" s="266" t="s">
        <v>514</v>
      </c>
      <c r="G156" s="267" t="s">
        <v>256</v>
      </c>
      <c r="H156" s="268">
        <v>2</v>
      </c>
      <c r="I156" s="269"/>
      <c r="J156" s="270">
        <f>ROUND(I156*H156,2)</f>
        <v>0</v>
      </c>
      <c r="K156" s="266" t="s">
        <v>139</v>
      </c>
      <c r="L156" s="271"/>
      <c r="M156" s="272" t="s">
        <v>1</v>
      </c>
      <c r="N156" s="273" t="s">
        <v>44</v>
      </c>
      <c r="O156" s="91"/>
      <c r="P156" s="227">
        <f>O156*H156</f>
        <v>0</v>
      </c>
      <c r="Q156" s="227">
        <v>0.00029999999999999997</v>
      </c>
      <c r="R156" s="227">
        <f>Q156*H156</f>
        <v>0.00059999999999999995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502</v>
      </c>
      <c r="AT156" s="229" t="s">
        <v>205</v>
      </c>
      <c r="AU156" s="229" t="s">
        <v>89</v>
      </c>
      <c r="AY156" s="17" t="s">
        <v>133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87</v>
      </c>
      <c r="BK156" s="230">
        <f>ROUND(I156*H156,2)</f>
        <v>0</v>
      </c>
      <c r="BL156" s="17" t="s">
        <v>502</v>
      </c>
      <c r="BM156" s="229" t="s">
        <v>584</v>
      </c>
    </row>
    <row r="157" s="14" customFormat="1">
      <c r="A157" s="14"/>
      <c r="B157" s="242"/>
      <c r="C157" s="243"/>
      <c r="D157" s="233" t="s">
        <v>142</v>
      </c>
      <c r="E157" s="244" t="s">
        <v>1</v>
      </c>
      <c r="F157" s="245" t="s">
        <v>259</v>
      </c>
      <c r="G157" s="243"/>
      <c r="H157" s="246">
        <v>2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2" t="s">
        <v>142</v>
      </c>
      <c r="AU157" s="252" t="s">
        <v>89</v>
      </c>
      <c r="AV157" s="14" t="s">
        <v>89</v>
      </c>
      <c r="AW157" s="14" t="s">
        <v>35</v>
      </c>
      <c r="AX157" s="14" t="s">
        <v>79</v>
      </c>
      <c r="AY157" s="252" t="s">
        <v>133</v>
      </c>
    </row>
    <row r="158" s="15" customFormat="1">
      <c r="A158" s="15"/>
      <c r="B158" s="253"/>
      <c r="C158" s="254"/>
      <c r="D158" s="233" t="s">
        <v>142</v>
      </c>
      <c r="E158" s="255" t="s">
        <v>1</v>
      </c>
      <c r="F158" s="256" t="s">
        <v>146</v>
      </c>
      <c r="G158" s="254"/>
      <c r="H158" s="257">
        <v>2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3" t="s">
        <v>142</v>
      </c>
      <c r="AU158" s="263" t="s">
        <v>89</v>
      </c>
      <c r="AV158" s="15" t="s">
        <v>140</v>
      </c>
      <c r="AW158" s="15" t="s">
        <v>35</v>
      </c>
      <c r="AX158" s="15" t="s">
        <v>87</v>
      </c>
      <c r="AY158" s="263" t="s">
        <v>133</v>
      </c>
    </row>
    <row r="159" s="2" customFormat="1" ht="24.15" customHeight="1">
      <c r="A159" s="38"/>
      <c r="B159" s="39"/>
      <c r="C159" s="218" t="s">
        <v>211</v>
      </c>
      <c r="D159" s="218" t="s">
        <v>135</v>
      </c>
      <c r="E159" s="219" t="s">
        <v>516</v>
      </c>
      <c r="F159" s="220" t="s">
        <v>517</v>
      </c>
      <c r="G159" s="221" t="s">
        <v>256</v>
      </c>
      <c r="H159" s="222">
        <v>2</v>
      </c>
      <c r="I159" s="223"/>
      <c r="J159" s="224">
        <f>ROUND(I159*H159,2)</f>
        <v>0</v>
      </c>
      <c r="K159" s="220" t="s">
        <v>139</v>
      </c>
      <c r="L159" s="44"/>
      <c r="M159" s="225" t="s">
        <v>1</v>
      </c>
      <c r="N159" s="226" t="s">
        <v>44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498</v>
      </c>
      <c r="AT159" s="229" t="s">
        <v>135</v>
      </c>
      <c r="AU159" s="229" t="s">
        <v>89</v>
      </c>
      <c r="AY159" s="17" t="s">
        <v>133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87</v>
      </c>
      <c r="BK159" s="230">
        <f>ROUND(I159*H159,2)</f>
        <v>0</v>
      </c>
      <c r="BL159" s="17" t="s">
        <v>498</v>
      </c>
      <c r="BM159" s="229" t="s">
        <v>585</v>
      </c>
    </row>
    <row r="160" s="14" customFormat="1">
      <c r="A160" s="14"/>
      <c r="B160" s="242"/>
      <c r="C160" s="243"/>
      <c r="D160" s="233" t="s">
        <v>142</v>
      </c>
      <c r="E160" s="244" t="s">
        <v>1</v>
      </c>
      <c r="F160" s="245" t="s">
        <v>259</v>
      </c>
      <c r="G160" s="243"/>
      <c r="H160" s="246">
        <v>2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142</v>
      </c>
      <c r="AU160" s="252" t="s">
        <v>89</v>
      </c>
      <c r="AV160" s="14" t="s">
        <v>89</v>
      </c>
      <c r="AW160" s="14" t="s">
        <v>35</v>
      </c>
      <c r="AX160" s="14" t="s">
        <v>79</v>
      </c>
      <c r="AY160" s="252" t="s">
        <v>133</v>
      </c>
    </row>
    <row r="161" s="15" customFormat="1">
      <c r="A161" s="15"/>
      <c r="B161" s="253"/>
      <c r="C161" s="254"/>
      <c r="D161" s="233" t="s">
        <v>142</v>
      </c>
      <c r="E161" s="255" t="s">
        <v>1</v>
      </c>
      <c r="F161" s="256" t="s">
        <v>146</v>
      </c>
      <c r="G161" s="254"/>
      <c r="H161" s="257">
        <v>2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142</v>
      </c>
      <c r="AU161" s="263" t="s">
        <v>89</v>
      </c>
      <c r="AV161" s="15" t="s">
        <v>140</v>
      </c>
      <c r="AW161" s="15" t="s">
        <v>35</v>
      </c>
      <c r="AX161" s="15" t="s">
        <v>87</v>
      </c>
      <c r="AY161" s="263" t="s">
        <v>133</v>
      </c>
    </row>
    <row r="162" s="2" customFormat="1" ht="16.5" customHeight="1">
      <c r="A162" s="38"/>
      <c r="B162" s="39"/>
      <c r="C162" s="264" t="s">
        <v>218</v>
      </c>
      <c r="D162" s="264" t="s">
        <v>205</v>
      </c>
      <c r="E162" s="265" t="s">
        <v>519</v>
      </c>
      <c r="F162" s="266" t="s">
        <v>520</v>
      </c>
      <c r="G162" s="267" t="s">
        <v>256</v>
      </c>
      <c r="H162" s="268">
        <v>2</v>
      </c>
      <c r="I162" s="269"/>
      <c r="J162" s="270">
        <f>ROUND(I162*H162,2)</f>
        <v>0</v>
      </c>
      <c r="K162" s="266" t="s">
        <v>139</v>
      </c>
      <c r="L162" s="271"/>
      <c r="M162" s="272" t="s">
        <v>1</v>
      </c>
      <c r="N162" s="273" t="s">
        <v>44</v>
      </c>
      <c r="O162" s="91"/>
      <c r="P162" s="227">
        <f>O162*H162</f>
        <v>0</v>
      </c>
      <c r="Q162" s="227">
        <v>0.0012999999999999999</v>
      </c>
      <c r="R162" s="227">
        <f>Q162*H162</f>
        <v>0.0025999999999999999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502</v>
      </c>
      <c r="AT162" s="229" t="s">
        <v>205</v>
      </c>
      <c r="AU162" s="229" t="s">
        <v>89</v>
      </c>
      <c r="AY162" s="17" t="s">
        <v>133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87</v>
      </c>
      <c r="BK162" s="230">
        <f>ROUND(I162*H162,2)</f>
        <v>0</v>
      </c>
      <c r="BL162" s="17" t="s">
        <v>502</v>
      </c>
      <c r="BM162" s="229" t="s">
        <v>586</v>
      </c>
    </row>
    <row r="163" s="12" customFormat="1" ht="22.8" customHeight="1">
      <c r="A163" s="12"/>
      <c r="B163" s="202"/>
      <c r="C163" s="203"/>
      <c r="D163" s="204" t="s">
        <v>78</v>
      </c>
      <c r="E163" s="216" t="s">
        <v>522</v>
      </c>
      <c r="F163" s="216" t="s">
        <v>523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SUM(P164:P202)</f>
        <v>0</v>
      </c>
      <c r="Q163" s="210"/>
      <c r="R163" s="211">
        <f>SUM(R164:R202)</f>
        <v>0.051256400000000008</v>
      </c>
      <c r="S163" s="210"/>
      <c r="T163" s="212">
        <f>SUM(T164:T202)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153</v>
      </c>
      <c r="AT163" s="214" t="s">
        <v>78</v>
      </c>
      <c r="AU163" s="214" t="s">
        <v>87</v>
      </c>
      <c r="AY163" s="213" t="s">
        <v>133</v>
      </c>
      <c r="BK163" s="215">
        <f>SUM(BK164:BK202)</f>
        <v>0</v>
      </c>
    </row>
    <row r="164" s="2" customFormat="1" ht="24.15" customHeight="1">
      <c r="A164" s="38"/>
      <c r="B164" s="39"/>
      <c r="C164" s="218" t="s">
        <v>222</v>
      </c>
      <c r="D164" s="218" t="s">
        <v>135</v>
      </c>
      <c r="E164" s="219" t="s">
        <v>524</v>
      </c>
      <c r="F164" s="220" t="s">
        <v>525</v>
      </c>
      <c r="G164" s="221" t="s">
        <v>526</v>
      </c>
      <c r="H164" s="222">
        <v>0.017000000000000001</v>
      </c>
      <c r="I164" s="223"/>
      <c r="J164" s="224">
        <f>ROUND(I164*H164,2)</f>
        <v>0</v>
      </c>
      <c r="K164" s="220" t="s">
        <v>139</v>
      </c>
      <c r="L164" s="44"/>
      <c r="M164" s="225" t="s">
        <v>1</v>
      </c>
      <c r="N164" s="226" t="s">
        <v>44</v>
      </c>
      <c r="O164" s="91"/>
      <c r="P164" s="227">
        <f>O164*H164</f>
        <v>0</v>
      </c>
      <c r="Q164" s="227">
        <v>0.0088000000000000005</v>
      </c>
      <c r="R164" s="227">
        <f>Q164*H164</f>
        <v>0.00014960000000000003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498</v>
      </c>
      <c r="AT164" s="229" t="s">
        <v>135</v>
      </c>
      <c r="AU164" s="229" t="s">
        <v>89</v>
      </c>
      <c r="AY164" s="17" t="s">
        <v>133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87</v>
      </c>
      <c r="BK164" s="230">
        <f>ROUND(I164*H164,2)</f>
        <v>0</v>
      </c>
      <c r="BL164" s="17" t="s">
        <v>498</v>
      </c>
      <c r="BM164" s="229" t="s">
        <v>587</v>
      </c>
    </row>
    <row r="165" s="14" customFormat="1">
      <c r="A165" s="14"/>
      <c r="B165" s="242"/>
      <c r="C165" s="243"/>
      <c r="D165" s="233" t="s">
        <v>142</v>
      </c>
      <c r="E165" s="244" t="s">
        <v>1</v>
      </c>
      <c r="F165" s="245" t="s">
        <v>528</v>
      </c>
      <c r="G165" s="243"/>
      <c r="H165" s="246">
        <v>0.017000000000000001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2" t="s">
        <v>142</v>
      </c>
      <c r="AU165" s="252" t="s">
        <v>89</v>
      </c>
      <c r="AV165" s="14" t="s">
        <v>89</v>
      </c>
      <c r="AW165" s="14" t="s">
        <v>35</v>
      </c>
      <c r="AX165" s="14" t="s">
        <v>79</v>
      </c>
      <c r="AY165" s="252" t="s">
        <v>133</v>
      </c>
    </row>
    <row r="166" s="15" customFormat="1">
      <c r="A166" s="15"/>
      <c r="B166" s="253"/>
      <c r="C166" s="254"/>
      <c r="D166" s="233" t="s">
        <v>142</v>
      </c>
      <c r="E166" s="255" t="s">
        <v>1</v>
      </c>
      <c r="F166" s="256" t="s">
        <v>146</v>
      </c>
      <c r="G166" s="254"/>
      <c r="H166" s="257">
        <v>0.017000000000000001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3" t="s">
        <v>142</v>
      </c>
      <c r="AU166" s="263" t="s">
        <v>89</v>
      </c>
      <c r="AV166" s="15" t="s">
        <v>140</v>
      </c>
      <c r="AW166" s="15" t="s">
        <v>35</v>
      </c>
      <c r="AX166" s="15" t="s">
        <v>87</v>
      </c>
      <c r="AY166" s="263" t="s">
        <v>133</v>
      </c>
    </row>
    <row r="167" s="2" customFormat="1" ht="49.05" customHeight="1">
      <c r="A167" s="38"/>
      <c r="B167" s="39"/>
      <c r="C167" s="218" t="s">
        <v>226</v>
      </c>
      <c r="D167" s="218" t="s">
        <v>135</v>
      </c>
      <c r="E167" s="219" t="s">
        <v>529</v>
      </c>
      <c r="F167" s="220" t="s">
        <v>530</v>
      </c>
      <c r="G167" s="221" t="s">
        <v>181</v>
      </c>
      <c r="H167" s="222">
        <v>2.98</v>
      </c>
      <c r="I167" s="223"/>
      <c r="J167" s="224">
        <f>ROUND(I167*H167,2)</f>
        <v>0</v>
      </c>
      <c r="K167" s="220" t="s">
        <v>139</v>
      </c>
      <c r="L167" s="44"/>
      <c r="M167" s="225" t="s">
        <v>1</v>
      </c>
      <c r="N167" s="226" t="s">
        <v>44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498</v>
      </c>
      <c r="AT167" s="229" t="s">
        <v>135</v>
      </c>
      <c r="AU167" s="229" t="s">
        <v>89</v>
      </c>
      <c r="AY167" s="17" t="s">
        <v>133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87</v>
      </c>
      <c r="BK167" s="230">
        <f>ROUND(I167*H167,2)</f>
        <v>0</v>
      </c>
      <c r="BL167" s="17" t="s">
        <v>498</v>
      </c>
      <c r="BM167" s="229" t="s">
        <v>588</v>
      </c>
    </row>
    <row r="168" s="13" customFormat="1">
      <c r="A168" s="13"/>
      <c r="B168" s="231"/>
      <c r="C168" s="232"/>
      <c r="D168" s="233" t="s">
        <v>142</v>
      </c>
      <c r="E168" s="234" t="s">
        <v>1</v>
      </c>
      <c r="F168" s="235" t="s">
        <v>532</v>
      </c>
      <c r="G168" s="232"/>
      <c r="H168" s="234" t="s">
        <v>1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142</v>
      </c>
      <c r="AU168" s="241" t="s">
        <v>89</v>
      </c>
      <c r="AV168" s="13" t="s">
        <v>87</v>
      </c>
      <c r="AW168" s="13" t="s">
        <v>35</v>
      </c>
      <c r="AX168" s="13" t="s">
        <v>79</v>
      </c>
      <c r="AY168" s="241" t="s">
        <v>133</v>
      </c>
    </row>
    <row r="169" s="14" customFormat="1">
      <c r="A169" s="14"/>
      <c r="B169" s="242"/>
      <c r="C169" s="243"/>
      <c r="D169" s="233" t="s">
        <v>142</v>
      </c>
      <c r="E169" s="244" t="s">
        <v>1</v>
      </c>
      <c r="F169" s="245" t="s">
        <v>533</v>
      </c>
      <c r="G169" s="243"/>
      <c r="H169" s="246">
        <v>0.97999999999999998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142</v>
      </c>
      <c r="AU169" s="252" t="s">
        <v>89</v>
      </c>
      <c r="AV169" s="14" t="s">
        <v>89</v>
      </c>
      <c r="AW169" s="14" t="s">
        <v>35</v>
      </c>
      <c r="AX169" s="14" t="s">
        <v>79</v>
      </c>
      <c r="AY169" s="252" t="s">
        <v>133</v>
      </c>
    </row>
    <row r="170" s="13" customFormat="1">
      <c r="A170" s="13"/>
      <c r="B170" s="231"/>
      <c r="C170" s="232"/>
      <c r="D170" s="233" t="s">
        <v>142</v>
      </c>
      <c r="E170" s="234" t="s">
        <v>1</v>
      </c>
      <c r="F170" s="235" t="s">
        <v>534</v>
      </c>
      <c r="G170" s="232"/>
      <c r="H170" s="234" t="s">
        <v>1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142</v>
      </c>
      <c r="AU170" s="241" t="s">
        <v>89</v>
      </c>
      <c r="AV170" s="13" t="s">
        <v>87</v>
      </c>
      <c r="AW170" s="13" t="s">
        <v>35</v>
      </c>
      <c r="AX170" s="13" t="s">
        <v>79</v>
      </c>
      <c r="AY170" s="241" t="s">
        <v>133</v>
      </c>
    </row>
    <row r="171" s="14" customFormat="1">
      <c r="A171" s="14"/>
      <c r="B171" s="242"/>
      <c r="C171" s="243"/>
      <c r="D171" s="233" t="s">
        <v>142</v>
      </c>
      <c r="E171" s="244" t="s">
        <v>1</v>
      </c>
      <c r="F171" s="245" t="s">
        <v>535</v>
      </c>
      <c r="G171" s="243"/>
      <c r="H171" s="246">
        <v>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142</v>
      </c>
      <c r="AU171" s="252" t="s">
        <v>89</v>
      </c>
      <c r="AV171" s="14" t="s">
        <v>89</v>
      </c>
      <c r="AW171" s="14" t="s">
        <v>35</v>
      </c>
      <c r="AX171" s="14" t="s">
        <v>79</v>
      </c>
      <c r="AY171" s="252" t="s">
        <v>133</v>
      </c>
    </row>
    <row r="172" s="15" customFormat="1">
      <c r="A172" s="15"/>
      <c r="B172" s="253"/>
      <c r="C172" s="254"/>
      <c r="D172" s="233" t="s">
        <v>142</v>
      </c>
      <c r="E172" s="255" t="s">
        <v>1</v>
      </c>
      <c r="F172" s="256" t="s">
        <v>146</v>
      </c>
      <c r="G172" s="254"/>
      <c r="H172" s="257">
        <v>2.98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3" t="s">
        <v>142</v>
      </c>
      <c r="AU172" s="263" t="s">
        <v>89</v>
      </c>
      <c r="AV172" s="15" t="s">
        <v>140</v>
      </c>
      <c r="AW172" s="15" t="s">
        <v>35</v>
      </c>
      <c r="AX172" s="15" t="s">
        <v>87</v>
      </c>
      <c r="AY172" s="263" t="s">
        <v>133</v>
      </c>
    </row>
    <row r="173" s="2" customFormat="1" ht="62.7" customHeight="1">
      <c r="A173" s="38"/>
      <c r="B173" s="39"/>
      <c r="C173" s="218" t="s">
        <v>231</v>
      </c>
      <c r="D173" s="218" t="s">
        <v>135</v>
      </c>
      <c r="E173" s="219" t="s">
        <v>536</v>
      </c>
      <c r="F173" s="220" t="s">
        <v>537</v>
      </c>
      <c r="G173" s="221" t="s">
        <v>159</v>
      </c>
      <c r="H173" s="222">
        <v>8</v>
      </c>
      <c r="I173" s="223"/>
      <c r="J173" s="224">
        <f>ROUND(I173*H173,2)</f>
        <v>0</v>
      </c>
      <c r="K173" s="220" t="s">
        <v>139</v>
      </c>
      <c r="L173" s="44"/>
      <c r="M173" s="225" t="s">
        <v>1</v>
      </c>
      <c r="N173" s="226" t="s">
        <v>44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498</v>
      </c>
      <c r="AT173" s="229" t="s">
        <v>135</v>
      </c>
      <c r="AU173" s="229" t="s">
        <v>89</v>
      </c>
      <c r="AY173" s="17" t="s">
        <v>133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87</v>
      </c>
      <c r="BK173" s="230">
        <f>ROUND(I173*H173,2)</f>
        <v>0</v>
      </c>
      <c r="BL173" s="17" t="s">
        <v>498</v>
      </c>
      <c r="BM173" s="229" t="s">
        <v>589</v>
      </c>
    </row>
    <row r="174" s="14" customFormat="1">
      <c r="A174" s="14"/>
      <c r="B174" s="242"/>
      <c r="C174" s="243"/>
      <c r="D174" s="233" t="s">
        <v>142</v>
      </c>
      <c r="E174" s="244" t="s">
        <v>1</v>
      </c>
      <c r="F174" s="245" t="s">
        <v>539</v>
      </c>
      <c r="G174" s="243"/>
      <c r="H174" s="246">
        <v>8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142</v>
      </c>
      <c r="AU174" s="252" t="s">
        <v>89</v>
      </c>
      <c r="AV174" s="14" t="s">
        <v>89</v>
      </c>
      <c r="AW174" s="14" t="s">
        <v>35</v>
      </c>
      <c r="AX174" s="14" t="s">
        <v>79</v>
      </c>
      <c r="AY174" s="252" t="s">
        <v>133</v>
      </c>
    </row>
    <row r="175" s="15" customFormat="1">
      <c r="A175" s="15"/>
      <c r="B175" s="253"/>
      <c r="C175" s="254"/>
      <c r="D175" s="233" t="s">
        <v>142</v>
      </c>
      <c r="E175" s="255" t="s">
        <v>1</v>
      </c>
      <c r="F175" s="256" t="s">
        <v>146</v>
      </c>
      <c r="G175" s="254"/>
      <c r="H175" s="257">
        <v>8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142</v>
      </c>
      <c r="AU175" s="263" t="s">
        <v>89</v>
      </c>
      <c r="AV175" s="15" t="s">
        <v>140</v>
      </c>
      <c r="AW175" s="15" t="s">
        <v>35</v>
      </c>
      <c r="AX175" s="15" t="s">
        <v>87</v>
      </c>
      <c r="AY175" s="263" t="s">
        <v>133</v>
      </c>
    </row>
    <row r="176" s="2" customFormat="1" ht="49.05" customHeight="1">
      <c r="A176" s="38"/>
      <c r="B176" s="39"/>
      <c r="C176" s="218" t="s">
        <v>235</v>
      </c>
      <c r="D176" s="218" t="s">
        <v>135</v>
      </c>
      <c r="E176" s="219" t="s">
        <v>540</v>
      </c>
      <c r="F176" s="220" t="s">
        <v>541</v>
      </c>
      <c r="G176" s="221" t="s">
        <v>181</v>
      </c>
      <c r="H176" s="222">
        <v>2</v>
      </c>
      <c r="I176" s="223"/>
      <c r="J176" s="224">
        <f>ROUND(I176*H176,2)</f>
        <v>0</v>
      </c>
      <c r="K176" s="220" t="s">
        <v>139</v>
      </c>
      <c r="L176" s="44"/>
      <c r="M176" s="225" t="s">
        <v>1</v>
      </c>
      <c r="N176" s="226" t="s">
        <v>44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498</v>
      </c>
      <c r="AT176" s="229" t="s">
        <v>135</v>
      </c>
      <c r="AU176" s="229" t="s">
        <v>89</v>
      </c>
      <c r="AY176" s="17" t="s">
        <v>133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87</v>
      </c>
      <c r="BK176" s="230">
        <f>ROUND(I176*H176,2)</f>
        <v>0</v>
      </c>
      <c r="BL176" s="17" t="s">
        <v>498</v>
      </c>
      <c r="BM176" s="229" t="s">
        <v>590</v>
      </c>
    </row>
    <row r="177" s="13" customFormat="1">
      <c r="A177" s="13"/>
      <c r="B177" s="231"/>
      <c r="C177" s="232"/>
      <c r="D177" s="233" t="s">
        <v>142</v>
      </c>
      <c r="E177" s="234" t="s">
        <v>1</v>
      </c>
      <c r="F177" s="235" t="s">
        <v>534</v>
      </c>
      <c r="G177" s="232"/>
      <c r="H177" s="234" t="s">
        <v>1</v>
      </c>
      <c r="I177" s="236"/>
      <c r="J177" s="232"/>
      <c r="K177" s="232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142</v>
      </c>
      <c r="AU177" s="241" t="s">
        <v>89</v>
      </c>
      <c r="AV177" s="13" t="s">
        <v>87</v>
      </c>
      <c r="AW177" s="13" t="s">
        <v>35</v>
      </c>
      <c r="AX177" s="13" t="s">
        <v>79</v>
      </c>
      <c r="AY177" s="241" t="s">
        <v>133</v>
      </c>
    </row>
    <row r="178" s="14" customFormat="1">
      <c r="A178" s="14"/>
      <c r="B178" s="242"/>
      <c r="C178" s="243"/>
      <c r="D178" s="233" t="s">
        <v>142</v>
      </c>
      <c r="E178" s="244" t="s">
        <v>1</v>
      </c>
      <c r="F178" s="245" t="s">
        <v>535</v>
      </c>
      <c r="G178" s="243"/>
      <c r="H178" s="246">
        <v>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2" t="s">
        <v>142</v>
      </c>
      <c r="AU178" s="252" t="s">
        <v>89</v>
      </c>
      <c r="AV178" s="14" t="s">
        <v>89</v>
      </c>
      <c r="AW178" s="14" t="s">
        <v>35</v>
      </c>
      <c r="AX178" s="14" t="s">
        <v>79</v>
      </c>
      <c r="AY178" s="252" t="s">
        <v>133</v>
      </c>
    </row>
    <row r="179" s="15" customFormat="1">
      <c r="A179" s="15"/>
      <c r="B179" s="253"/>
      <c r="C179" s="254"/>
      <c r="D179" s="233" t="s">
        <v>142</v>
      </c>
      <c r="E179" s="255" t="s">
        <v>1</v>
      </c>
      <c r="F179" s="256" t="s">
        <v>146</v>
      </c>
      <c r="G179" s="254"/>
      <c r="H179" s="257">
        <v>2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3" t="s">
        <v>142</v>
      </c>
      <c r="AU179" s="263" t="s">
        <v>89</v>
      </c>
      <c r="AV179" s="15" t="s">
        <v>140</v>
      </c>
      <c r="AW179" s="15" t="s">
        <v>35</v>
      </c>
      <c r="AX179" s="15" t="s">
        <v>87</v>
      </c>
      <c r="AY179" s="263" t="s">
        <v>133</v>
      </c>
    </row>
    <row r="180" s="2" customFormat="1" ht="55.5" customHeight="1">
      <c r="A180" s="38"/>
      <c r="B180" s="39"/>
      <c r="C180" s="218" t="s">
        <v>241</v>
      </c>
      <c r="D180" s="218" t="s">
        <v>135</v>
      </c>
      <c r="E180" s="219" t="s">
        <v>543</v>
      </c>
      <c r="F180" s="220" t="s">
        <v>544</v>
      </c>
      <c r="G180" s="221" t="s">
        <v>159</v>
      </c>
      <c r="H180" s="222">
        <v>8</v>
      </c>
      <c r="I180" s="223"/>
      <c r="J180" s="224">
        <f>ROUND(I180*H180,2)</f>
        <v>0</v>
      </c>
      <c r="K180" s="220" t="s">
        <v>139</v>
      </c>
      <c r="L180" s="44"/>
      <c r="M180" s="225" t="s">
        <v>1</v>
      </c>
      <c r="N180" s="226" t="s">
        <v>44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498</v>
      </c>
      <c r="AT180" s="229" t="s">
        <v>135</v>
      </c>
      <c r="AU180" s="229" t="s">
        <v>89</v>
      </c>
      <c r="AY180" s="17" t="s">
        <v>133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87</v>
      </c>
      <c r="BK180" s="230">
        <f>ROUND(I180*H180,2)</f>
        <v>0</v>
      </c>
      <c r="BL180" s="17" t="s">
        <v>498</v>
      </c>
      <c r="BM180" s="229" t="s">
        <v>591</v>
      </c>
    </row>
    <row r="181" s="14" customFormat="1">
      <c r="A181" s="14"/>
      <c r="B181" s="242"/>
      <c r="C181" s="243"/>
      <c r="D181" s="233" t="s">
        <v>142</v>
      </c>
      <c r="E181" s="244" t="s">
        <v>1</v>
      </c>
      <c r="F181" s="245" t="s">
        <v>539</v>
      </c>
      <c r="G181" s="243"/>
      <c r="H181" s="246">
        <v>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142</v>
      </c>
      <c r="AU181" s="252" t="s">
        <v>89</v>
      </c>
      <c r="AV181" s="14" t="s">
        <v>89</v>
      </c>
      <c r="AW181" s="14" t="s">
        <v>35</v>
      </c>
      <c r="AX181" s="14" t="s">
        <v>79</v>
      </c>
      <c r="AY181" s="252" t="s">
        <v>133</v>
      </c>
    </row>
    <row r="182" s="15" customFormat="1">
      <c r="A182" s="15"/>
      <c r="B182" s="253"/>
      <c r="C182" s="254"/>
      <c r="D182" s="233" t="s">
        <v>142</v>
      </c>
      <c r="E182" s="255" t="s">
        <v>1</v>
      </c>
      <c r="F182" s="256" t="s">
        <v>146</v>
      </c>
      <c r="G182" s="254"/>
      <c r="H182" s="257">
        <v>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3" t="s">
        <v>142</v>
      </c>
      <c r="AU182" s="263" t="s">
        <v>89</v>
      </c>
      <c r="AV182" s="15" t="s">
        <v>140</v>
      </c>
      <c r="AW182" s="15" t="s">
        <v>35</v>
      </c>
      <c r="AX182" s="15" t="s">
        <v>87</v>
      </c>
      <c r="AY182" s="263" t="s">
        <v>133</v>
      </c>
    </row>
    <row r="183" s="2" customFormat="1" ht="37.8" customHeight="1">
      <c r="A183" s="38"/>
      <c r="B183" s="39"/>
      <c r="C183" s="218" t="s">
        <v>7</v>
      </c>
      <c r="D183" s="218" t="s">
        <v>135</v>
      </c>
      <c r="E183" s="219" t="s">
        <v>546</v>
      </c>
      <c r="F183" s="220" t="s">
        <v>547</v>
      </c>
      <c r="G183" s="221" t="s">
        <v>159</v>
      </c>
      <c r="H183" s="222">
        <v>9</v>
      </c>
      <c r="I183" s="223"/>
      <c r="J183" s="224">
        <f>ROUND(I183*H183,2)</f>
        <v>0</v>
      </c>
      <c r="K183" s="220" t="s">
        <v>139</v>
      </c>
      <c r="L183" s="44"/>
      <c r="M183" s="225" t="s">
        <v>1</v>
      </c>
      <c r="N183" s="226" t="s">
        <v>44</v>
      </c>
      <c r="O183" s="91"/>
      <c r="P183" s="227">
        <f>O183*H183</f>
        <v>0</v>
      </c>
      <c r="Q183" s="227">
        <v>2.0000000000000002E-05</v>
      </c>
      <c r="R183" s="227">
        <f>Q183*H183</f>
        <v>0.00018000000000000001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498</v>
      </c>
      <c r="AT183" s="229" t="s">
        <v>135</v>
      </c>
      <c r="AU183" s="229" t="s">
        <v>89</v>
      </c>
      <c r="AY183" s="17" t="s">
        <v>133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87</v>
      </c>
      <c r="BK183" s="230">
        <f>ROUND(I183*H183,2)</f>
        <v>0</v>
      </c>
      <c r="BL183" s="17" t="s">
        <v>498</v>
      </c>
      <c r="BM183" s="229" t="s">
        <v>592</v>
      </c>
    </row>
    <row r="184" s="14" customFormat="1">
      <c r="A184" s="14"/>
      <c r="B184" s="242"/>
      <c r="C184" s="243"/>
      <c r="D184" s="233" t="s">
        <v>142</v>
      </c>
      <c r="E184" s="244" t="s">
        <v>1</v>
      </c>
      <c r="F184" s="245" t="s">
        <v>549</v>
      </c>
      <c r="G184" s="243"/>
      <c r="H184" s="246">
        <v>9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2" t="s">
        <v>142</v>
      </c>
      <c r="AU184" s="252" t="s">
        <v>89</v>
      </c>
      <c r="AV184" s="14" t="s">
        <v>89</v>
      </c>
      <c r="AW184" s="14" t="s">
        <v>35</v>
      </c>
      <c r="AX184" s="14" t="s">
        <v>79</v>
      </c>
      <c r="AY184" s="252" t="s">
        <v>133</v>
      </c>
    </row>
    <row r="185" s="15" customFormat="1">
      <c r="A185" s="15"/>
      <c r="B185" s="253"/>
      <c r="C185" s="254"/>
      <c r="D185" s="233" t="s">
        <v>142</v>
      </c>
      <c r="E185" s="255" t="s">
        <v>1</v>
      </c>
      <c r="F185" s="256" t="s">
        <v>146</v>
      </c>
      <c r="G185" s="254"/>
      <c r="H185" s="257">
        <v>9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3" t="s">
        <v>142</v>
      </c>
      <c r="AU185" s="263" t="s">
        <v>89</v>
      </c>
      <c r="AV185" s="15" t="s">
        <v>140</v>
      </c>
      <c r="AW185" s="15" t="s">
        <v>35</v>
      </c>
      <c r="AX185" s="15" t="s">
        <v>87</v>
      </c>
      <c r="AY185" s="263" t="s">
        <v>133</v>
      </c>
    </row>
    <row r="186" s="2" customFormat="1" ht="24.15" customHeight="1">
      <c r="A186" s="38"/>
      <c r="B186" s="39"/>
      <c r="C186" s="264" t="s">
        <v>253</v>
      </c>
      <c r="D186" s="264" t="s">
        <v>205</v>
      </c>
      <c r="E186" s="265" t="s">
        <v>550</v>
      </c>
      <c r="F186" s="266" t="s">
        <v>551</v>
      </c>
      <c r="G186" s="267" t="s">
        <v>159</v>
      </c>
      <c r="H186" s="268">
        <v>9.2699999999999996</v>
      </c>
      <c r="I186" s="269"/>
      <c r="J186" s="270">
        <f>ROUND(I186*H186,2)</f>
        <v>0</v>
      </c>
      <c r="K186" s="266" t="s">
        <v>139</v>
      </c>
      <c r="L186" s="271"/>
      <c r="M186" s="272" t="s">
        <v>1</v>
      </c>
      <c r="N186" s="273" t="s">
        <v>44</v>
      </c>
      <c r="O186" s="91"/>
      <c r="P186" s="227">
        <f>O186*H186</f>
        <v>0</v>
      </c>
      <c r="Q186" s="227">
        <v>0.0051200000000000004</v>
      </c>
      <c r="R186" s="227">
        <f>Q186*H186</f>
        <v>0.047462400000000002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502</v>
      </c>
      <c r="AT186" s="229" t="s">
        <v>205</v>
      </c>
      <c r="AU186" s="229" t="s">
        <v>89</v>
      </c>
      <c r="AY186" s="17" t="s">
        <v>133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87</v>
      </c>
      <c r="BK186" s="230">
        <f>ROUND(I186*H186,2)</f>
        <v>0</v>
      </c>
      <c r="BL186" s="17" t="s">
        <v>502</v>
      </c>
      <c r="BM186" s="229" t="s">
        <v>593</v>
      </c>
    </row>
    <row r="187" s="14" customFormat="1">
      <c r="A187" s="14"/>
      <c r="B187" s="242"/>
      <c r="C187" s="243"/>
      <c r="D187" s="233" t="s">
        <v>142</v>
      </c>
      <c r="E187" s="243"/>
      <c r="F187" s="245" t="s">
        <v>553</v>
      </c>
      <c r="G187" s="243"/>
      <c r="H187" s="246">
        <v>9.2699999999999996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142</v>
      </c>
      <c r="AU187" s="252" t="s">
        <v>89</v>
      </c>
      <c r="AV187" s="14" t="s">
        <v>89</v>
      </c>
      <c r="AW187" s="14" t="s">
        <v>4</v>
      </c>
      <c r="AX187" s="14" t="s">
        <v>87</v>
      </c>
      <c r="AY187" s="252" t="s">
        <v>133</v>
      </c>
    </row>
    <row r="188" s="2" customFormat="1" ht="33" customHeight="1">
      <c r="A188" s="38"/>
      <c r="B188" s="39"/>
      <c r="C188" s="218" t="s">
        <v>260</v>
      </c>
      <c r="D188" s="218" t="s">
        <v>135</v>
      </c>
      <c r="E188" s="219" t="s">
        <v>554</v>
      </c>
      <c r="F188" s="220" t="s">
        <v>555</v>
      </c>
      <c r="G188" s="221" t="s">
        <v>181</v>
      </c>
      <c r="H188" s="222">
        <v>0.97999999999999998</v>
      </c>
      <c r="I188" s="223"/>
      <c r="J188" s="224">
        <f>ROUND(I188*H188,2)</f>
        <v>0</v>
      </c>
      <c r="K188" s="220" t="s">
        <v>139</v>
      </c>
      <c r="L188" s="44"/>
      <c r="M188" s="225" t="s">
        <v>1</v>
      </c>
      <c r="N188" s="226" t="s">
        <v>44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498</v>
      </c>
      <c r="AT188" s="229" t="s">
        <v>135</v>
      </c>
      <c r="AU188" s="229" t="s">
        <v>89</v>
      </c>
      <c r="AY188" s="17" t="s">
        <v>133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87</v>
      </c>
      <c r="BK188" s="230">
        <f>ROUND(I188*H188,2)</f>
        <v>0</v>
      </c>
      <c r="BL188" s="17" t="s">
        <v>498</v>
      </c>
      <c r="BM188" s="229" t="s">
        <v>594</v>
      </c>
    </row>
    <row r="189" s="14" customFormat="1">
      <c r="A189" s="14"/>
      <c r="B189" s="242"/>
      <c r="C189" s="243"/>
      <c r="D189" s="233" t="s">
        <v>142</v>
      </c>
      <c r="E189" s="244" t="s">
        <v>1</v>
      </c>
      <c r="F189" s="245" t="s">
        <v>533</v>
      </c>
      <c r="G189" s="243"/>
      <c r="H189" s="246">
        <v>0.97999999999999998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142</v>
      </c>
      <c r="AU189" s="252" t="s">
        <v>89</v>
      </c>
      <c r="AV189" s="14" t="s">
        <v>89</v>
      </c>
      <c r="AW189" s="14" t="s">
        <v>35</v>
      </c>
      <c r="AX189" s="14" t="s">
        <v>79</v>
      </c>
      <c r="AY189" s="252" t="s">
        <v>133</v>
      </c>
    </row>
    <row r="190" s="15" customFormat="1">
      <c r="A190" s="15"/>
      <c r="B190" s="253"/>
      <c r="C190" s="254"/>
      <c r="D190" s="233" t="s">
        <v>142</v>
      </c>
      <c r="E190" s="255" t="s">
        <v>1</v>
      </c>
      <c r="F190" s="256" t="s">
        <v>146</v>
      </c>
      <c r="G190" s="254"/>
      <c r="H190" s="257">
        <v>0.97999999999999998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3" t="s">
        <v>142</v>
      </c>
      <c r="AU190" s="263" t="s">
        <v>89</v>
      </c>
      <c r="AV190" s="15" t="s">
        <v>140</v>
      </c>
      <c r="AW190" s="15" t="s">
        <v>35</v>
      </c>
      <c r="AX190" s="15" t="s">
        <v>87</v>
      </c>
      <c r="AY190" s="263" t="s">
        <v>133</v>
      </c>
    </row>
    <row r="191" s="2" customFormat="1" ht="37.8" customHeight="1">
      <c r="A191" s="38"/>
      <c r="B191" s="39"/>
      <c r="C191" s="218" t="s">
        <v>264</v>
      </c>
      <c r="D191" s="218" t="s">
        <v>135</v>
      </c>
      <c r="E191" s="219" t="s">
        <v>557</v>
      </c>
      <c r="F191" s="220" t="s">
        <v>558</v>
      </c>
      <c r="G191" s="221" t="s">
        <v>159</v>
      </c>
      <c r="H191" s="222">
        <v>8</v>
      </c>
      <c r="I191" s="223"/>
      <c r="J191" s="224">
        <f>ROUND(I191*H191,2)</f>
        <v>0</v>
      </c>
      <c r="K191" s="220" t="s">
        <v>139</v>
      </c>
      <c r="L191" s="44"/>
      <c r="M191" s="225" t="s">
        <v>1</v>
      </c>
      <c r="N191" s="226" t="s">
        <v>44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498</v>
      </c>
      <c r="AT191" s="229" t="s">
        <v>135</v>
      </c>
      <c r="AU191" s="229" t="s">
        <v>89</v>
      </c>
      <c r="AY191" s="17" t="s">
        <v>133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87</v>
      </c>
      <c r="BK191" s="230">
        <f>ROUND(I191*H191,2)</f>
        <v>0</v>
      </c>
      <c r="BL191" s="17" t="s">
        <v>498</v>
      </c>
      <c r="BM191" s="229" t="s">
        <v>595</v>
      </c>
    </row>
    <row r="192" s="14" customFormat="1">
      <c r="A192" s="14"/>
      <c r="B192" s="242"/>
      <c r="C192" s="243"/>
      <c r="D192" s="233" t="s">
        <v>142</v>
      </c>
      <c r="E192" s="244" t="s">
        <v>1</v>
      </c>
      <c r="F192" s="245" t="s">
        <v>539</v>
      </c>
      <c r="G192" s="243"/>
      <c r="H192" s="246">
        <v>8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142</v>
      </c>
      <c r="AU192" s="252" t="s">
        <v>89</v>
      </c>
      <c r="AV192" s="14" t="s">
        <v>89</v>
      </c>
      <c r="AW192" s="14" t="s">
        <v>35</v>
      </c>
      <c r="AX192" s="14" t="s">
        <v>79</v>
      </c>
      <c r="AY192" s="252" t="s">
        <v>133</v>
      </c>
    </row>
    <row r="193" s="15" customFormat="1">
      <c r="A193" s="15"/>
      <c r="B193" s="253"/>
      <c r="C193" s="254"/>
      <c r="D193" s="233" t="s">
        <v>142</v>
      </c>
      <c r="E193" s="255" t="s">
        <v>1</v>
      </c>
      <c r="F193" s="256" t="s">
        <v>146</v>
      </c>
      <c r="G193" s="254"/>
      <c r="H193" s="257">
        <v>8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3" t="s">
        <v>142</v>
      </c>
      <c r="AU193" s="263" t="s">
        <v>89</v>
      </c>
      <c r="AV193" s="15" t="s">
        <v>140</v>
      </c>
      <c r="AW193" s="15" t="s">
        <v>35</v>
      </c>
      <c r="AX193" s="15" t="s">
        <v>87</v>
      </c>
      <c r="AY193" s="263" t="s">
        <v>133</v>
      </c>
    </row>
    <row r="194" s="2" customFormat="1" ht="37.8" customHeight="1">
      <c r="A194" s="38"/>
      <c r="B194" s="39"/>
      <c r="C194" s="218" t="s">
        <v>268</v>
      </c>
      <c r="D194" s="218" t="s">
        <v>135</v>
      </c>
      <c r="E194" s="219" t="s">
        <v>560</v>
      </c>
      <c r="F194" s="220" t="s">
        <v>561</v>
      </c>
      <c r="G194" s="221" t="s">
        <v>159</v>
      </c>
      <c r="H194" s="222">
        <v>8</v>
      </c>
      <c r="I194" s="223"/>
      <c r="J194" s="224">
        <f>ROUND(I194*H194,2)</f>
        <v>0</v>
      </c>
      <c r="K194" s="220" t="s">
        <v>139</v>
      </c>
      <c r="L194" s="44"/>
      <c r="M194" s="225" t="s">
        <v>1</v>
      </c>
      <c r="N194" s="226" t="s">
        <v>44</v>
      </c>
      <c r="O194" s="91"/>
      <c r="P194" s="227">
        <f>O194*H194</f>
        <v>0</v>
      </c>
      <c r="Q194" s="227">
        <v>9.1799999999999995E-05</v>
      </c>
      <c r="R194" s="227">
        <f>Q194*H194</f>
        <v>0.00073439999999999996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498</v>
      </c>
      <c r="AT194" s="229" t="s">
        <v>135</v>
      </c>
      <c r="AU194" s="229" t="s">
        <v>89</v>
      </c>
      <c r="AY194" s="17" t="s">
        <v>133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87</v>
      </c>
      <c r="BK194" s="230">
        <f>ROUND(I194*H194,2)</f>
        <v>0</v>
      </c>
      <c r="BL194" s="17" t="s">
        <v>498</v>
      </c>
      <c r="BM194" s="229" t="s">
        <v>596</v>
      </c>
    </row>
    <row r="195" s="14" customFormat="1">
      <c r="A195" s="14"/>
      <c r="B195" s="242"/>
      <c r="C195" s="243"/>
      <c r="D195" s="233" t="s">
        <v>142</v>
      </c>
      <c r="E195" s="244" t="s">
        <v>1</v>
      </c>
      <c r="F195" s="245" t="s">
        <v>539</v>
      </c>
      <c r="G195" s="243"/>
      <c r="H195" s="246">
        <v>8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142</v>
      </c>
      <c r="AU195" s="252" t="s">
        <v>89</v>
      </c>
      <c r="AV195" s="14" t="s">
        <v>89</v>
      </c>
      <c r="AW195" s="14" t="s">
        <v>35</v>
      </c>
      <c r="AX195" s="14" t="s">
        <v>79</v>
      </c>
      <c r="AY195" s="252" t="s">
        <v>133</v>
      </c>
    </row>
    <row r="196" s="15" customFormat="1">
      <c r="A196" s="15"/>
      <c r="B196" s="253"/>
      <c r="C196" s="254"/>
      <c r="D196" s="233" t="s">
        <v>142</v>
      </c>
      <c r="E196" s="255" t="s">
        <v>1</v>
      </c>
      <c r="F196" s="256" t="s">
        <v>146</v>
      </c>
      <c r="G196" s="254"/>
      <c r="H196" s="257">
        <v>8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3" t="s">
        <v>142</v>
      </c>
      <c r="AU196" s="263" t="s">
        <v>89</v>
      </c>
      <c r="AV196" s="15" t="s">
        <v>140</v>
      </c>
      <c r="AW196" s="15" t="s">
        <v>35</v>
      </c>
      <c r="AX196" s="15" t="s">
        <v>87</v>
      </c>
      <c r="AY196" s="263" t="s">
        <v>133</v>
      </c>
    </row>
    <row r="197" s="2" customFormat="1" ht="37.8" customHeight="1">
      <c r="A197" s="38"/>
      <c r="B197" s="39"/>
      <c r="C197" s="218" t="s">
        <v>272</v>
      </c>
      <c r="D197" s="218" t="s">
        <v>135</v>
      </c>
      <c r="E197" s="219" t="s">
        <v>563</v>
      </c>
      <c r="F197" s="220" t="s">
        <v>564</v>
      </c>
      <c r="G197" s="221" t="s">
        <v>159</v>
      </c>
      <c r="H197" s="222">
        <v>10</v>
      </c>
      <c r="I197" s="223"/>
      <c r="J197" s="224">
        <f>ROUND(I197*H197,2)</f>
        <v>0</v>
      </c>
      <c r="K197" s="220" t="s">
        <v>139</v>
      </c>
      <c r="L197" s="44"/>
      <c r="M197" s="225" t="s">
        <v>1</v>
      </c>
      <c r="N197" s="226" t="s">
        <v>44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498</v>
      </c>
      <c r="AT197" s="229" t="s">
        <v>135</v>
      </c>
      <c r="AU197" s="229" t="s">
        <v>89</v>
      </c>
      <c r="AY197" s="17" t="s">
        <v>133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87</v>
      </c>
      <c r="BK197" s="230">
        <f>ROUND(I197*H197,2)</f>
        <v>0</v>
      </c>
      <c r="BL197" s="17" t="s">
        <v>498</v>
      </c>
      <c r="BM197" s="229" t="s">
        <v>597</v>
      </c>
    </row>
    <row r="198" s="14" customFormat="1">
      <c r="A198" s="14"/>
      <c r="B198" s="242"/>
      <c r="C198" s="243"/>
      <c r="D198" s="233" t="s">
        <v>142</v>
      </c>
      <c r="E198" s="244" t="s">
        <v>1</v>
      </c>
      <c r="F198" s="245" t="s">
        <v>539</v>
      </c>
      <c r="G198" s="243"/>
      <c r="H198" s="246">
        <v>8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142</v>
      </c>
      <c r="AU198" s="252" t="s">
        <v>89</v>
      </c>
      <c r="AV198" s="14" t="s">
        <v>89</v>
      </c>
      <c r="AW198" s="14" t="s">
        <v>35</v>
      </c>
      <c r="AX198" s="14" t="s">
        <v>79</v>
      </c>
      <c r="AY198" s="252" t="s">
        <v>133</v>
      </c>
    </row>
    <row r="199" s="14" customFormat="1">
      <c r="A199" s="14"/>
      <c r="B199" s="242"/>
      <c r="C199" s="243"/>
      <c r="D199" s="233" t="s">
        <v>142</v>
      </c>
      <c r="E199" s="244" t="s">
        <v>1</v>
      </c>
      <c r="F199" s="245" t="s">
        <v>259</v>
      </c>
      <c r="G199" s="243"/>
      <c r="H199" s="246">
        <v>2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2" t="s">
        <v>142</v>
      </c>
      <c r="AU199" s="252" t="s">
        <v>89</v>
      </c>
      <c r="AV199" s="14" t="s">
        <v>89</v>
      </c>
      <c r="AW199" s="14" t="s">
        <v>35</v>
      </c>
      <c r="AX199" s="14" t="s">
        <v>79</v>
      </c>
      <c r="AY199" s="252" t="s">
        <v>133</v>
      </c>
    </row>
    <row r="200" s="15" customFormat="1">
      <c r="A200" s="15"/>
      <c r="B200" s="253"/>
      <c r="C200" s="254"/>
      <c r="D200" s="233" t="s">
        <v>142</v>
      </c>
      <c r="E200" s="255" t="s">
        <v>1</v>
      </c>
      <c r="F200" s="256" t="s">
        <v>146</v>
      </c>
      <c r="G200" s="254"/>
      <c r="H200" s="257">
        <v>10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3" t="s">
        <v>142</v>
      </c>
      <c r="AU200" s="263" t="s">
        <v>89</v>
      </c>
      <c r="AV200" s="15" t="s">
        <v>140</v>
      </c>
      <c r="AW200" s="15" t="s">
        <v>35</v>
      </c>
      <c r="AX200" s="15" t="s">
        <v>87</v>
      </c>
      <c r="AY200" s="263" t="s">
        <v>133</v>
      </c>
    </row>
    <row r="201" s="2" customFormat="1" ht="24.15" customHeight="1">
      <c r="A201" s="38"/>
      <c r="B201" s="39"/>
      <c r="C201" s="264" t="s">
        <v>277</v>
      </c>
      <c r="D201" s="264" t="s">
        <v>205</v>
      </c>
      <c r="E201" s="265" t="s">
        <v>566</v>
      </c>
      <c r="F201" s="266" t="s">
        <v>567</v>
      </c>
      <c r="G201" s="267" t="s">
        <v>159</v>
      </c>
      <c r="H201" s="268">
        <v>10.5</v>
      </c>
      <c r="I201" s="269"/>
      <c r="J201" s="270">
        <f>ROUND(I201*H201,2)</f>
        <v>0</v>
      </c>
      <c r="K201" s="266" t="s">
        <v>139</v>
      </c>
      <c r="L201" s="271"/>
      <c r="M201" s="272" t="s">
        <v>1</v>
      </c>
      <c r="N201" s="273" t="s">
        <v>44</v>
      </c>
      <c r="O201" s="91"/>
      <c r="P201" s="227">
        <f>O201*H201</f>
        <v>0</v>
      </c>
      <c r="Q201" s="227">
        <v>0.00025999999999999998</v>
      </c>
      <c r="R201" s="227">
        <f>Q201*H201</f>
        <v>0.0027299999999999998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502</v>
      </c>
      <c r="AT201" s="229" t="s">
        <v>205</v>
      </c>
      <c r="AU201" s="229" t="s">
        <v>89</v>
      </c>
      <c r="AY201" s="17" t="s">
        <v>133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87</v>
      </c>
      <c r="BK201" s="230">
        <f>ROUND(I201*H201,2)</f>
        <v>0</v>
      </c>
      <c r="BL201" s="17" t="s">
        <v>502</v>
      </c>
      <c r="BM201" s="229" t="s">
        <v>598</v>
      </c>
    </row>
    <row r="202" s="14" customFormat="1">
      <c r="A202" s="14"/>
      <c r="B202" s="242"/>
      <c r="C202" s="243"/>
      <c r="D202" s="233" t="s">
        <v>142</v>
      </c>
      <c r="E202" s="243"/>
      <c r="F202" s="245" t="s">
        <v>569</v>
      </c>
      <c r="G202" s="243"/>
      <c r="H202" s="246">
        <v>10.5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2" t="s">
        <v>142</v>
      </c>
      <c r="AU202" s="252" t="s">
        <v>89</v>
      </c>
      <c r="AV202" s="14" t="s">
        <v>89</v>
      </c>
      <c r="AW202" s="14" t="s">
        <v>4</v>
      </c>
      <c r="AX202" s="14" t="s">
        <v>87</v>
      </c>
      <c r="AY202" s="252" t="s">
        <v>133</v>
      </c>
    </row>
    <row r="203" s="12" customFormat="1" ht="25.92" customHeight="1">
      <c r="A203" s="12"/>
      <c r="B203" s="202"/>
      <c r="C203" s="203"/>
      <c r="D203" s="204" t="s">
        <v>78</v>
      </c>
      <c r="E203" s="205" t="s">
        <v>350</v>
      </c>
      <c r="F203" s="205" t="s">
        <v>351</v>
      </c>
      <c r="G203" s="203"/>
      <c r="H203" s="203"/>
      <c r="I203" s="206"/>
      <c r="J203" s="207">
        <f>BK203</f>
        <v>0</v>
      </c>
      <c r="K203" s="203"/>
      <c r="L203" s="208"/>
      <c r="M203" s="209"/>
      <c r="N203" s="210"/>
      <c r="O203" s="210"/>
      <c r="P203" s="211">
        <f>P204</f>
        <v>0</v>
      </c>
      <c r="Q203" s="210"/>
      <c r="R203" s="211">
        <f>R204</f>
        <v>0</v>
      </c>
      <c r="S203" s="210"/>
      <c r="T203" s="212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3" t="s">
        <v>162</v>
      </c>
      <c r="AT203" s="214" t="s">
        <v>78</v>
      </c>
      <c r="AU203" s="214" t="s">
        <v>79</v>
      </c>
      <c r="AY203" s="213" t="s">
        <v>133</v>
      </c>
      <c r="BK203" s="215">
        <f>BK204</f>
        <v>0</v>
      </c>
    </row>
    <row r="204" s="12" customFormat="1" ht="22.8" customHeight="1">
      <c r="A204" s="12"/>
      <c r="B204" s="202"/>
      <c r="C204" s="203"/>
      <c r="D204" s="204" t="s">
        <v>78</v>
      </c>
      <c r="E204" s="216" t="s">
        <v>352</v>
      </c>
      <c r="F204" s="216" t="s">
        <v>353</v>
      </c>
      <c r="G204" s="203"/>
      <c r="H204" s="203"/>
      <c r="I204" s="206"/>
      <c r="J204" s="217">
        <f>BK204</f>
        <v>0</v>
      </c>
      <c r="K204" s="203"/>
      <c r="L204" s="208"/>
      <c r="M204" s="209"/>
      <c r="N204" s="210"/>
      <c r="O204" s="210"/>
      <c r="P204" s="211">
        <f>P205</f>
        <v>0</v>
      </c>
      <c r="Q204" s="210"/>
      <c r="R204" s="211">
        <f>R205</f>
        <v>0</v>
      </c>
      <c r="S204" s="210"/>
      <c r="T204" s="212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3" t="s">
        <v>162</v>
      </c>
      <c r="AT204" s="214" t="s">
        <v>78</v>
      </c>
      <c r="AU204" s="214" t="s">
        <v>87</v>
      </c>
      <c r="AY204" s="213" t="s">
        <v>133</v>
      </c>
      <c r="BK204" s="215">
        <f>BK205</f>
        <v>0</v>
      </c>
    </row>
    <row r="205" s="2" customFormat="1" ht="16.5" customHeight="1">
      <c r="A205" s="38"/>
      <c r="B205" s="39"/>
      <c r="C205" s="218" t="s">
        <v>281</v>
      </c>
      <c r="D205" s="218" t="s">
        <v>135</v>
      </c>
      <c r="E205" s="219" t="s">
        <v>355</v>
      </c>
      <c r="F205" s="220" t="s">
        <v>356</v>
      </c>
      <c r="G205" s="221" t="s">
        <v>357</v>
      </c>
      <c r="H205" s="222">
        <v>1</v>
      </c>
      <c r="I205" s="223"/>
      <c r="J205" s="224">
        <f>ROUND(I205*H205,2)</f>
        <v>0</v>
      </c>
      <c r="K205" s="220" t="s">
        <v>139</v>
      </c>
      <c r="L205" s="44"/>
      <c r="M205" s="275" t="s">
        <v>1</v>
      </c>
      <c r="N205" s="276" t="s">
        <v>44</v>
      </c>
      <c r="O205" s="277"/>
      <c r="P205" s="278">
        <f>O205*H205</f>
        <v>0</v>
      </c>
      <c r="Q205" s="278">
        <v>0</v>
      </c>
      <c r="R205" s="278">
        <f>Q205*H205</f>
        <v>0</v>
      </c>
      <c r="S205" s="278">
        <v>0</v>
      </c>
      <c r="T205" s="27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358</v>
      </c>
      <c r="AT205" s="229" t="s">
        <v>135</v>
      </c>
      <c r="AU205" s="229" t="s">
        <v>89</v>
      </c>
      <c r="AY205" s="17" t="s">
        <v>133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87</v>
      </c>
      <c r="BK205" s="230">
        <f>ROUND(I205*H205,2)</f>
        <v>0</v>
      </c>
      <c r="BL205" s="17" t="s">
        <v>358</v>
      </c>
      <c r="BM205" s="229" t="s">
        <v>599</v>
      </c>
    </row>
    <row r="206" s="2" customFormat="1" ht="6.96" customHeight="1">
      <c r="A206" s="38"/>
      <c r="B206" s="66"/>
      <c r="C206" s="67"/>
      <c r="D206" s="67"/>
      <c r="E206" s="67"/>
      <c r="F206" s="67"/>
      <c r="G206" s="67"/>
      <c r="H206" s="67"/>
      <c r="I206" s="67"/>
      <c r="J206" s="67"/>
      <c r="K206" s="67"/>
      <c r="L206" s="44"/>
      <c r="M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</row>
  </sheetData>
  <sheetProtection sheet="1" autoFilter="0" formatColumns="0" formatRows="0" objects="1" scenarios="1" spinCount="100000" saltValue="scfzlvkCfyfQbrVgJoyB2riyZ9flUZQr22jd92YC3BIiRbHi9nh/ZJJe+Q+sT2WeTK13KfYBKLEs+COYduf10g==" hashValue="n4nrK0A8eEaqKQtmOKkA2L41CN1LG/vK3Hb7bXl4nRDiHU04sTq4lwkyrS9SZdUo50EBQI/d2uyqUA8t7PA1vQ==" algorithmName="SHA-512" password="C7C2"/>
  <autoFilter ref="C122:K20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DUDÍK Martin</dc:creator>
  <cp:lastModifiedBy>DUDÍK Martin</cp:lastModifiedBy>
  <dcterms:created xsi:type="dcterms:W3CDTF">2026-01-30T12:21:32Z</dcterms:created>
  <dcterms:modified xsi:type="dcterms:W3CDTF">2026-01-30T12:21:38Z</dcterms:modified>
</cp:coreProperties>
</file>